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DA_DAT\04.MAINTENANCE BATIMENT\2025\T25_4506_Maintenance extinction incendie\04-Publicité &amp; DCE\02_Docs Offres à completer\"/>
    </mc:Choice>
  </mc:AlternateContent>
  <xr:revisionPtr revIDLastSave="0" documentId="13_ncr:1_{91BF7823-3A8B-46A9-9EDA-A16445393050}" xr6:coauthVersionLast="36" xr6:coauthVersionMax="36" xr10:uidLastSave="{00000000-0000-0000-0000-000000000000}"/>
  <bookViews>
    <workbookView xWindow="0" yWindow="0" windowWidth="28800" windowHeight="11700" xr2:uid="{00000000-000D-0000-FFFF-FFFF00000000}"/>
  </bookViews>
  <sheets>
    <sheet name="PAGE DE GARDE " sheetId="4" r:id="rId1"/>
    <sheet name="Forfait Maintenance" sheetId="5" r:id="rId2"/>
    <sheet name="BPU Presta complémentaires" sheetId="1" r:id="rId3"/>
    <sheet name="DQE" sheetId="6" r:id="rId4"/>
  </sheets>
  <externalReferences>
    <externalReference r:id="rId5"/>
  </externalReferences>
  <definedNames>
    <definedName name="EURO" localSheetId="3">[1]Bordereau!#REF!</definedName>
    <definedName name="EURO">[1]Bordereau!#REF!</definedName>
    <definedName name="_xlnm.Print_Titles" localSheetId="2">'BPU Presta complémentaires'!$6:$6</definedName>
    <definedName name="_xlnm.Print_Titles" localSheetId="3">DQE!$9:$9</definedName>
    <definedName name="TABLEGROUPES" localSheetId="3">#REF!</definedName>
    <definedName name="TABLEGROUPES">#REF!</definedName>
    <definedName name="TABLELOTS" localSheetId="3">#REF!</definedName>
    <definedName name="TABLELOTS">#REF!</definedName>
    <definedName name="_xlnm.Print_Area" localSheetId="2">'BPU Presta complémentaires'!$A$1:$E$271</definedName>
    <definedName name="_xlnm.Print_Area" localSheetId="3">DQE!$A$1:$G$262</definedName>
    <definedName name="_xlnm.Print_Area" localSheetId="1">'Forfait Maintenance'!$A$1:$M$109</definedName>
    <definedName name="_xlnm.Print_Area" localSheetId="0">'PAGE DE GARDE '!$A$1:$I$44</definedName>
  </definedNames>
  <calcPr calcId="191029"/>
</workbook>
</file>

<file path=xl/calcChain.xml><?xml version="1.0" encoding="utf-8"?>
<calcChain xmlns="http://schemas.openxmlformats.org/spreadsheetml/2006/main">
  <c r="G55" i="5" l="1"/>
  <c r="F51" i="5"/>
  <c r="F258" i="6"/>
  <c r="D23" i="6"/>
  <c r="D17" i="6"/>
  <c r="F49" i="5" l="1"/>
  <c r="F33" i="5" l="1"/>
  <c r="F9" i="5"/>
  <c r="D198" i="6" l="1"/>
  <c r="D254" i="6" l="1"/>
  <c r="D255" i="6"/>
  <c r="D256" i="6"/>
  <c r="D257" i="6"/>
  <c r="D253" i="6"/>
  <c r="D247" i="6"/>
  <c r="D248" i="6"/>
  <c r="D249" i="6"/>
  <c r="D250" i="6"/>
  <c r="D246" i="6"/>
  <c r="D241" i="6"/>
  <c r="D242" i="6"/>
  <c r="D243" i="6"/>
  <c r="D244" i="6"/>
  <c r="D240" i="6"/>
  <c r="D222" i="6"/>
  <c r="D223" i="6"/>
  <c r="D224" i="6"/>
  <c r="D226" i="6"/>
  <c r="D227" i="6"/>
  <c r="D228" i="6"/>
  <c r="D229" i="6"/>
  <c r="D230" i="6"/>
  <c r="D231" i="6"/>
  <c r="D233" i="6"/>
  <c r="D234" i="6"/>
  <c r="D235" i="6"/>
  <c r="D236" i="6"/>
  <c r="D221" i="6"/>
  <c r="D171" i="6"/>
  <c r="D172" i="6"/>
  <c r="D173" i="6"/>
  <c r="D174" i="6"/>
  <c r="D175" i="6"/>
  <c r="D176" i="6"/>
  <c r="D177" i="6"/>
  <c r="D178" i="6"/>
  <c r="D180" i="6"/>
  <c r="D181" i="6"/>
  <c r="D183" i="6"/>
  <c r="F183" i="6" s="1"/>
  <c r="D184" i="6"/>
  <c r="F184" i="6" s="1"/>
  <c r="D185" i="6"/>
  <c r="F185" i="6" s="1"/>
  <c r="D186" i="6"/>
  <c r="F186" i="6" s="1"/>
  <c r="D188" i="6"/>
  <c r="F188" i="6" s="1"/>
  <c r="D189" i="6"/>
  <c r="F189" i="6" s="1"/>
  <c r="D191" i="6"/>
  <c r="D192" i="6"/>
  <c r="D193" i="6"/>
  <c r="D194" i="6"/>
  <c r="D195" i="6"/>
  <c r="D196" i="6"/>
  <c r="D197" i="6"/>
  <c r="D200" i="6"/>
  <c r="D201" i="6"/>
  <c r="D202" i="6"/>
  <c r="D203" i="6"/>
  <c r="D204" i="6"/>
  <c r="D205" i="6"/>
  <c r="D206" i="6"/>
  <c r="D208" i="6"/>
  <c r="D209" i="6"/>
  <c r="D211" i="6"/>
  <c r="D212" i="6"/>
  <c r="D213" i="6"/>
  <c r="D214" i="6"/>
  <c r="D215" i="6"/>
  <c r="D216" i="6"/>
  <c r="D217" i="6"/>
  <c r="D170" i="6"/>
  <c r="D165" i="6"/>
  <c r="D166" i="6"/>
  <c r="D167" i="6"/>
  <c r="D168" i="6"/>
  <c r="D164" i="6"/>
  <c r="D62" i="6"/>
  <c r="D63" i="6"/>
  <c r="D64" i="6"/>
  <c r="D65" i="6"/>
  <c r="D66" i="6"/>
  <c r="D67" i="6"/>
  <c r="D68" i="6"/>
  <c r="D69" i="6"/>
  <c r="D71" i="6"/>
  <c r="D72" i="6"/>
  <c r="D73" i="6"/>
  <c r="D74" i="6"/>
  <c r="D75" i="6"/>
  <c r="D77" i="6"/>
  <c r="D78" i="6"/>
  <c r="D79" i="6"/>
  <c r="D80" i="6"/>
  <c r="D81" i="6"/>
  <c r="D82" i="6"/>
  <c r="D83" i="6"/>
  <c r="D84" i="6"/>
  <c r="D85" i="6"/>
  <c r="D87" i="6"/>
  <c r="D88" i="6"/>
  <c r="D89" i="6"/>
  <c r="D90" i="6"/>
  <c r="D91" i="6"/>
  <c r="D92" i="6"/>
  <c r="D94" i="6"/>
  <c r="D95" i="6"/>
  <c r="D96" i="6"/>
  <c r="D97" i="6"/>
  <c r="D98" i="6"/>
  <c r="D99" i="6"/>
  <c r="D100" i="6"/>
  <c r="D102" i="6"/>
  <c r="D103" i="6"/>
  <c r="D104" i="6"/>
  <c r="D106" i="6"/>
  <c r="D107" i="6"/>
  <c r="D109" i="6"/>
  <c r="D111" i="6"/>
  <c r="D112" i="6"/>
  <c r="D114" i="6"/>
  <c r="D115" i="6"/>
  <c r="D116" i="6"/>
  <c r="D117" i="6"/>
  <c r="D118" i="6"/>
  <c r="D119" i="6"/>
  <c r="D120" i="6"/>
  <c r="D121" i="6"/>
  <c r="D122" i="6"/>
  <c r="D123" i="6"/>
  <c r="D124" i="6"/>
  <c r="D125" i="6"/>
  <c r="D126" i="6"/>
  <c r="D127" i="6"/>
  <c r="D128" i="6"/>
  <c r="D129" i="6"/>
  <c r="D130" i="6"/>
  <c r="D131" i="6"/>
  <c r="D132" i="6"/>
  <c r="D133" i="6"/>
  <c r="D134" i="6"/>
  <c r="D135" i="6"/>
  <c r="D136" i="6"/>
  <c r="D137" i="6"/>
  <c r="D138" i="6"/>
  <c r="D139" i="6"/>
  <c r="D140" i="6"/>
  <c r="D141" i="6"/>
  <c r="D143" i="6"/>
  <c r="D144" i="6"/>
  <c r="D145" i="6"/>
  <c r="D146" i="6"/>
  <c r="D147" i="6"/>
  <c r="D148" i="6"/>
  <c r="D149" i="6"/>
  <c r="D150" i="6"/>
  <c r="D151" i="6"/>
  <c r="D152" i="6"/>
  <c r="D153" i="6"/>
  <c r="D154" i="6"/>
  <c r="D155" i="6"/>
  <c r="D156" i="6"/>
  <c r="D158" i="6"/>
  <c r="D159" i="6"/>
  <c r="D160" i="6"/>
  <c r="D61" i="6"/>
  <c r="D33" i="6"/>
  <c r="D34" i="6"/>
  <c r="D36" i="6"/>
  <c r="D37" i="6"/>
  <c r="D38" i="6"/>
  <c r="D39" i="6"/>
  <c r="D41" i="6"/>
  <c r="D42" i="6"/>
  <c r="D44" i="6"/>
  <c r="D45" i="6"/>
  <c r="D46" i="6"/>
  <c r="D47" i="6"/>
  <c r="D48" i="6"/>
  <c r="D49" i="6"/>
  <c r="D50" i="6"/>
  <c r="F50" i="6" s="1"/>
  <c r="D51" i="6"/>
  <c r="D52" i="6"/>
  <c r="D54" i="6"/>
  <c r="D55" i="6"/>
  <c r="D57" i="6"/>
  <c r="D24" i="6"/>
  <c r="D25" i="6"/>
  <c r="D26" i="6"/>
  <c r="D27" i="6"/>
  <c r="D28" i="6"/>
  <c r="D29" i="6"/>
  <c r="D30" i="6"/>
  <c r="D31" i="6"/>
  <c r="D18" i="6"/>
  <c r="D19" i="6"/>
  <c r="D20" i="6"/>
  <c r="D21" i="6"/>
  <c r="D13" i="6"/>
  <c r="D12" i="6"/>
  <c r="D11" i="6"/>
  <c r="D98" i="5" l="1"/>
  <c r="F257" i="6"/>
  <c r="F250" i="6"/>
  <c r="F236" i="6"/>
  <c r="F256" i="6"/>
  <c r="F255" i="6"/>
  <c r="F254" i="6"/>
  <c r="F253" i="6"/>
  <c r="F249" i="6"/>
  <c r="F248" i="6"/>
  <c r="F247" i="6"/>
  <c r="F246" i="6"/>
  <c r="F244" i="6"/>
  <c r="F243" i="6"/>
  <c r="F242" i="6"/>
  <c r="F241" i="6"/>
  <c r="F240" i="6"/>
  <c r="F235" i="6"/>
  <c r="F234" i="6"/>
  <c r="F233" i="6"/>
  <c r="F231" i="6"/>
  <c r="F230" i="6"/>
  <c r="F229" i="6"/>
  <c r="F228" i="6"/>
  <c r="F227" i="6"/>
  <c r="F226" i="6"/>
  <c r="F224" i="6"/>
  <c r="F223" i="6"/>
  <c r="F222" i="6"/>
  <c r="F221" i="6"/>
  <c r="F217" i="6"/>
  <c r="F160" i="6"/>
  <c r="F216" i="6"/>
  <c r="F215" i="6"/>
  <c r="F214" i="6"/>
  <c r="F213" i="6"/>
  <c r="F212" i="6"/>
  <c r="F211" i="6"/>
  <c r="F209" i="6"/>
  <c r="F208" i="6"/>
  <c r="F206" i="6"/>
  <c r="F205" i="6"/>
  <c r="F204" i="6"/>
  <c r="F203" i="6"/>
  <c r="F202" i="6"/>
  <c r="F201" i="6"/>
  <c r="F200" i="6"/>
  <c r="F197" i="6"/>
  <c r="F196" i="6"/>
  <c r="F195" i="6"/>
  <c r="F194" i="6"/>
  <c r="F193" i="6"/>
  <c r="F192" i="6"/>
  <c r="F191" i="6"/>
  <c r="F181" i="6"/>
  <c r="F180" i="6"/>
  <c r="F178" i="6"/>
  <c r="F177" i="6"/>
  <c r="F176" i="6"/>
  <c r="F175" i="6"/>
  <c r="F174" i="6"/>
  <c r="F173" i="6"/>
  <c r="F172" i="6"/>
  <c r="F171" i="6"/>
  <c r="F170" i="6"/>
  <c r="F168" i="6"/>
  <c r="F167" i="6"/>
  <c r="F166" i="6"/>
  <c r="F165" i="6"/>
  <c r="F164" i="6"/>
  <c r="F159" i="6"/>
  <c r="F158" i="6"/>
  <c r="F156" i="6"/>
  <c r="F155" i="6"/>
  <c r="F154" i="6"/>
  <c r="F153" i="6"/>
  <c r="F152" i="6"/>
  <c r="F151" i="6"/>
  <c r="F150" i="6"/>
  <c r="F149" i="6"/>
  <c r="F148" i="6"/>
  <c r="F147" i="6"/>
  <c r="F146" i="6"/>
  <c r="F145" i="6"/>
  <c r="F144" i="6"/>
  <c r="F143" i="6"/>
  <c r="F141" i="6"/>
  <c r="F140" i="6"/>
  <c r="F139" i="6"/>
  <c r="F138" i="6"/>
  <c r="F137" i="6"/>
  <c r="F136" i="6"/>
  <c r="F135" i="6"/>
  <c r="F134" i="6"/>
  <c r="F133" i="6"/>
  <c r="F132" i="6"/>
  <c r="F131" i="6"/>
  <c r="F130" i="6"/>
  <c r="F129" i="6"/>
  <c r="F128" i="6"/>
  <c r="F127" i="6"/>
  <c r="F126" i="6"/>
  <c r="F125" i="6"/>
  <c r="F124" i="6"/>
  <c r="F123" i="6"/>
  <c r="F122" i="6"/>
  <c r="F121" i="6"/>
  <c r="F120" i="6"/>
  <c r="F119" i="6"/>
  <c r="F118" i="6"/>
  <c r="F117" i="6"/>
  <c r="F116" i="6"/>
  <c r="F115" i="6"/>
  <c r="F114" i="6"/>
  <c r="F112" i="6"/>
  <c r="F109" i="6"/>
  <c r="F111" i="6"/>
  <c r="F107" i="6"/>
  <c r="F106" i="6"/>
  <c r="F104" i="6"/>
  <c r="F103" i="6"/>
  <c r="F102" i="6"/>
  <c r="F100" i="6"/>
  <c r="F99" i="6"/>
  <c r="F98" i="6"/>
  <c r="F97" i="6"/>
  <c r="F96" i="6"/>
  <c r="F95" i="6"/>
  <c r="F94" i="6"/>
  <c r="F92" i="6"/>
  <c r="F91" i="6"/>
  <c r="F90" i="6"/>
  <c r="F89" i="6"/>
  <c r="F88" i="6"/>
  <c r="F87" i="6"/>
  <c r="F85" i="6"/>
  <c r="F84" i="6"/>
  <c r="F83" i="6"/>
  <c r="F82" i="6"/>
  <c r="F81" i="6"/>
  <c r="F80" i="6"/>
  <c r="F79" i="6"/>
  <c r="F78" i="6"/>
  <c r="F77" i="6"/>
  <c r="F75" i="6"/>
  <c r="F74" i="6"/>
  <c r="F73" i="6"/>
  <c r="F72" i="6"/>
  <c r="F71" i="6"/>
  <c r="F69" i="6"/>
  <c r="F68" i="6"/>
  <c r="F67" i="6"/>
  <c r="F66" i="6"/>
  <c r="F65" i="6"/>
  <c r="F64" i="6"/>
  <c r="F63" i="6"/>
  <c r="F62" i="6"/>
  <c r="F61" i="6"/>
  <c r="F57" i="6"/>
  <c r="F55" i="6"/>
  <c r="F54" i="6"/>
  <c r="F52" i="6"/>
  <c r="F51" i="6"/>
  <c r="F49" i="6"/>
  <c r="F48" i="6"/>
  <c r="F47" i="6"/>
  <c r="F46" i="6"/>
  <c r="F45" i="6"/>
  <c r="F44" i="6"/>
  <c r="F42" i="6"/>
  <c r="F41" i="6"/>
  <c r="F39" i="6"/>
  <c r="F38" i="6"/>
  <c r="F37" i="6"/>
  <c r="F36" i="6"/>
  <c r="F34" i="6"/>
  <c r="F33" i="6"/>
  <c r="F31" i="6"/>
  <c r="F30" i="6"/>
  <c r="F29" i="6"/>
  <c r="F28" i="6"/>
  <c r="F27" i="6"/>
  <c r="F26" i="6"/>
  <c r="F25" i="6"/>
  <c r="F24" i="6"/>
  <c r="F23" i="6"/>
  <c r="F18" i="6"/>
  <c r="F19" i="6"/>
  <c r="F20" i="6"/>
  <c r="F21" i="6"/>
  <c r="F17" i="6"/>
  <c r="F12" i="6"/>
  <c r="F13" i="6"/>
  <c r="F11" i="6"/>
  <c r="F259" i="6" l="1"/>
  <c r="F260" i="6" s="1"/>
  <c r="B102" i="5"/>
  <c r="F50" i="5"/>
  <c r="B101" i="5" s="1"/>
  <c r="B100" i="5"/>
  <c r="F18" i="5"/>
  <c r="B87" i="5" s="1"/>
  <c r="F17" i="5"/>
  <c r="B86" i="5" s="1"/>
  <c r="F15" i="5"/>
  <c r="B84" i="5" s="1"/>
  <c r="F14" i="5"/>
  <c r="B83" i="5" s="1"/>
  <c r="F36" i="5"/>
  <c r="B81" i="5" s="1"/>
  <c r="F35" i="5"/>
  <c r="B80" i="5" s="1"/>
  <c r="F34" i="5"/>
  <c r="G34" i="5" s="1"/>
  <c r="B78" i="5"/>
  <c r="F31" i="5"/>
  <c r="B76" i="5" s="1"/>
  <c r="F30" i="5"/>
  <c r="B75" i="5" s="1"/>
  <c r="F21" i="5"/>
  <c r="B66" i="5" s="1"/>
  <c r="F22" i="5"/>
  <c r="B67" i="5" s="1"/>
  <c r="F23" i="5"/>
  <c r="B68" i="5" s="1"/>
  <c r="F24" i="5"/>
  <c r="B69" i="5" s="1"/>
  <c r="F25" i="5"/>
  <c r="B70" i="5" s="1"/>
  <c r="F26" i="5"/>
  <c r="B71" i="5" s="1"/>
  <c r="F27" i="5"/>
  <c r="B72" i="5" s="1"/>
  <c r="F28" i="5"/>
  <c r="B73" i="5" s="1"/>
  <c r="F20" i="5"/>
  <c r="B65" i="5" s="1"/>
  <c r="F10" i="5"/>
  <c r="B61" i="5" s="1"/>
  <c r="F11" i="5"/>
  <c r="B62" i="5" s="1"/>
  <c r="F12" i="5"/>
  <c r="B63" i="5" s="1"/>
  <c r="B60" i="5"/>
  <c r="F39" i="5"/>
  <c r="B90" i="5" s="1"/>
  <c r="F40" i="5"/>
  <c r="B91" i="5" s="1"/>
  <c r="F41" i="5"/>
  <c r="G41" i="5" s="1"/>
  <c r="F42" i="5"/>
  <c r="B93" i="5" s="1"/>
  <c r="F43" i="5"/>
  <c r="B94" i="5" s="1"/>
  <c r="F44" i="5"/>
  <c r="B95" i="5" s="1"/>
  <c r="F45" i="5"/>
  <c r="G45" i="5" s="1"/>
  <c r="F46" i="5"/>
  <c r="B97" i="5" s="1"/>
  <c r="F38" i="5"/>
  <c r="B89" i="5" s="1"/>
  <c r="G12" i="5" l="1"/>
  <c r="G38" i="5"/>
  <c r="G39" i="5"/>
  <c r="G30" i="5"/>
  <c r="G31" i="5"/>
  <c r="B79" i="5"/>
  <c r="G44" i="5"/>
  <c r="B96" i="5"/>
  <c r="L108" i="5" s="1"/>
  <c r="G42" i="5"/>
  <c r="G40" i="5"/>
  <c r="G35" i="5"/>
  <c r="B92" i="5"/>
  <c r="G36" i="5"/>
  <c r="G46" i="5"/>
  <c r="G33" i="5"/>
  <c r="G43" i="5"/>
  <c r="B53" i="5"/>
  <c r="B47" i="5"/>
  <c r="Q104" i="5"/>
  <c r="P104" i="5"/>
  <c r="O104" i="5"/>
  <c r="N104" i="5"/>
  <c r="M104" i="5"/>
  <c r="L104" i="5"/>
  <c r="K104" i="5"/>
  <c r="J104" i="5"/>
  <c r="I104" i="5"/>
  <c r="H104" i="5"/>
  <c r="G104" i="5"/>
  <c r="F104" i="5"/>
  <c r="E104" i="5"/>
  <c r="D104" i="5"/>
  <c r="C103" i="5"/>
  <c r="C102" i="5"/>
  <c r="C101" i="5"/>
  <c r="C100" i="5"/>
  <c r="O98" i="5"/>
  <c r="O107" i="5" s="1"/>
  <c r="N98" i="5"/>
  <c r="N107" i="5" s="1"/>
  <c r="L98" i="5"/>
  <c r="L107" i="5" s="1"/>
  <c r="K98" i="5"/>
  <c r="K107" i="5" s="1"/>
  <c r="J98" i="5"/>
  <c r="J107" i="5" s="1"/>
  <c r="I98" i="5"/>
  <c r="I107" i="5" s="1"/>
  <c r="H98" i="5"/>
  <c r="H107" i="5" s="1"/>
  <c r="G98" i="5"/>
  <c r="G107" i="5" s="1"/>
  <c r="F98" i="5"/>
  <c r="F107" i="5" s="1"/>
  <c r="E98" i="5"/>
  <c r="E107" i="5" s="1"/>
  <c r="D107" i="5"/>
  <c r="C97" i="5"/>
  <c r="C96" i="5"/>
  <c r="C95" i="5"/>
  <c r="C94" i="5"/>
  <c r="C93" i="5"/>
  <c r="C92" i="5"/>
  <c r="C91" i="5"/>
  <c r="C90" i="5"/>
  <c r="P89" i="5"/>
  <c r="M89" i="5"/>
  <c r="C87" i="5"/>
  <c r="M86" i="5"/>
  <c r="C86" i="5" s="1"/>
  <c r="C84" i="5"/>
  <c r="C83" i="5"/>
  <c r="C81" i="5"/>
  <c r="C80" i="5"/>
  <c r="C79" i="5"/>
  <c r="C78" i="5"/>
  <c r="C76" i="5"/>
  <c r="C75" i="5"/>
  <c r="C73" i="5"/>
  <c r="C72" i="5"/>
  <c r="C71" i="5"/>
  <c r="C70" i="5"/>
  <c r="C69" i="5"/>
  <c r="C68" i="5"/>
  <c r="C67" i="5"/>
  <c r="C66" i="5"/>
  <c r="C65" i="5"/>
  <c r="C63" i="5"/>
  <c r="C62" i="5"/>
  <c r="C61" i="5"/>
  <c r="Q60" i="5"/>
  <c r="P60" i="5"/>
  <c r="D108" i="5" l="1"/>
  <c r="H108" i="5"/>
  <c r="P108" i="5"/>
  <c r="M98" i="5"/>
  <c r="G108" i="5"/>
  <c r="F108" i="5"/>
  <c r="E108" i="5"/>
  <c r="I108" i="5"/>
  <c r="J108" i="5"/>
  <c r="M108" i="5"/>
  <c r="O108" i="5"/>
  <c r="K108" i="5"/>
  <c r="N108" i="5"/>
  <c r="Q108" i="5"/>
  <c r="C60" i="5"/>
  <c r="C89" i="5"/>
  <c r="C98" i="5" s="1"/>
  <c r="C104" i="5"/>
  <c r="M107" i="5"/>
  <c r="P98" i="5"/>
  <c r="P107" i="5" s="1"/>
  <c r="Q98" i="5"/>
  <c r="Q107" i="5" s="1"/>
  <c r="C107" i="5" l="1"/>
  <c r="G9" i="5"/>
  <c r="G15" i="5" l="1"/>
  <c r="G14" i="5"/>
  <c r="G17" i="5"/>
  <c r="G18" i="5"/>
  <c r="G28" i="5" l="1"/>
  <c r="G27" i="5"/>
  <c r="G26" i="5"/>
  <c r="G25" i="5"/>
  <c r="G24" i="5"/>
  <c r="G50" i="5"/>
  <c r="G49" i="5"/>
  <c r="G51" i="5"/>
  <c r="F52" i="5"/>
  <c r="G52" i="5" l="1"/>
  <c r="G53" i="5" s="1"/>
  <c r="B103" i="5"/>
  <c r="G22" i="5"/>
  <c r="G10" i="5"/>
  <c r="G23" i="5"/>
  <c r="G11" i="5"/>
  <c r="G20" i="5"/>
  <c r="G21" i="5"/>
  <c r="G47" i="5" l="1"/>
</calcChain>
</file>

<file path=xl/sharedStrings.xml><?xml version="1.0" encoding="utf-8"?>
<sst xmlns="http://schemas.openxmlformats.org/spreadsheetml/2006/main" count="1544" uniqueCount="508">
  <si>
    <t>N° article</t>
  </si>
  <si>
    <t>Désignation</t>
  </si>
  <si>
    <t>Unité</t>
  </si>
  <si>
    <t>1.1</t>
  </si>
  <si>
    <t>Heure</t>
  </si>
  <si>
    <t>1.2</t>
  </si>
  <si>
    <t>Forfait</t>
  </si>
  <si>
    <t>2.1</t>
  </si>
  <si>
    <t>Extincteur à eau pulvérisée à pression auxiliaire</t>
  </si>
  <si>
    <t>2.1.1</t>
  </si>
  <si>
    <t>6 L</t>
  </si>
  <si>
    <t>2.1.2</t>
  </si>
  <si>
    <t>2.1.3</t>
  </si>
  <si>
    <t>9 L</t>
  </si>
  <si>
    <t>2.1.4</t>
  </si>
  <si>
    <t>2.1.5</t>
  </si>
  <si>
    <t>50 L</t>
  </si>
  <si>
    <t>2.2</t>
  </si>
  <si>
    <t>2.2.1</t>
  </si>
  <si>
    <t>2.2.2</t>
  </si>
  <si>
    <t>2.2.3</t>
  </si>
  <si>
    <t>2.2.4</t>
  </si>
  <si>
    <t>2.3</t>
  </si>
  <si>
    <t>25 Kg</t>
  </si>
  <si>
    <t>50 Kg</t>
  </si>
  <si>
    <t>100 Kg</t>
  </si>
  <si>
    <t>Extincteur à CO2</t>
  </si>
  <si>
    <t>20 Kg</t>
  </si>
  <si>
    <t>3.1</t>
  </si>
  <si>
    <t>R.I.A. DN 19 - 20 m</t>
  </si>
  <si>
    <t>3.2</t>
  </si>
  <si>
    <t>R.I.A. DN 19 - 30 m</t>
  </si>
  <si>
    <t>3.3</t>
  </si>
  <si>
    <t>R.I.A. DN 25 - 20 m</t>
  </si>
  <si>
    <t>3.4</t>
  </si>
  <si>
    <t>R.I.A. DN 25 - 30 m</t>
  </si>
  <si>
    <t>3.5</t>
  </si>
  <si>
    <t>R.I.A. DN 33 - 20 m</t>
  </si>
  <si>
    <t>3.6</t>
  </si>
  <si>
    <t>R.I.A. DN 33 - 30 m</t>
  </si>
  <si>
    <t>3.1.1</t>
  </si>
  <si>
    <t>Support mural EP</t>
  </si>
  <si>
    <t>3.1.2</t>
  </si>
  <si>
    <t>Goupille de sécurité bleue</t>
  </si>
  <si>
    <t>3.1.3</t>
  </si>
  <si>
    <t>Soufflette avec lance et tuyau</t>
  </si>
  <si>
    <t>3.1.4</t>
  </si>
  <si>
    <t>Cartouche CO2 60 g</t>
  </si>
  <si>
    <t>3.1.5</t>
  </si>
  <si>
    <t>Collier de serrage tuyau</t>
  </si>
  <si>
    <t>3.1.6</t>
  </si>
  <si>
    <t>Scellé</t>
  </si>
  <si>
    <t>3.2.1</t>
  </si>
  <si>
    <t>Bouteille CO2 450 g à levier</t>
  </si>
  <si>
    <t>3.2.2</t>
  </si>
  <si>
    <t>3.2.3</t>
  </si>
  <si>
    <t>Lance avec tuyau et ressort</t>
  </si>
  <si>
    <t>3.2.4</t>
  </si>
  <si>
    <t>Lance</t>
  </si>
  <si>
    <t>3.2.5</t>
  </si>
  <si>
    <t>3.3.1</t>
  </si>
  <si>
    <t>Cartouche CO2 120 g</t>
  </si>
  <si>
    <t>3.3.2</t>
  </si>
  <si>
    <t>Cartouche CO2 160 g</t>
  </si>
  <si>
    <t>3.3.3</t>
  </si>
  <si>
    <t>Soufflette avec tuyau</t>
  </si>
  <si>
    <t>3.3.4</t>
  </si>
  <si>
    <t>Goupille de sécurité jaune</t>
  </si>
  <si>
    <t>3.3.5</t>
  </si>
  <si>
    <t>Charge poudre ABC 6 Kg</t>
  </si>
  <si>
    <t>3.3.6</t>
  </si>
  <si>
    <t>Charge poudre ABC 9 Kg</t>
  </si>
  <si>
    <t>Extincteur à poudre 50 Kg</t>
  </si>
  <si>
    <t>3.4.1</t>
  </si>
  <si>
    <t>Bouteille CO2 900 g à levier</t>
  </si>
  <si>
    <t>3.4.2</t>
  </si>
  <si>
    <t>3.4.3</t>
  </si>
  <si>
    <t>3.4.4</t>
  </si>
  <si>
    <t>3.4.5</t>
  </si>
  <si>
    <t>Charge poudre ABC 50</t>
  </si>
  <si>
    <t>3.5.1</t>
  </si>
  <si>
    <t>Bouteille de gaz propulseur (azote + hélium)</t>
  </si>
  <si>
    <t>3.5.2</t>
  </si>
  <si>
    <t>Charge poudre ABC 100 Kg</t>
  </si>
  <si>
    <t>Extincteur à CO2 2 Kg</t>
  </si>
  <si>
    <t>3.6.1</t>
  </si>
  <si>
    <t>Goupille de sécurité</t>
  </si>
  <si>
    <t>3.6.2</t>
  </si>
  <si>
    <t>Tromblon complet</t>
  </si>
  <si>
    <t>3.6.3</t>
  </si>
  <si>
    <t>Support CO2</t>
  </si>
  <si>
    <t>3.7</t>
  </si>
  <si>
    <t>Extincteur à CO2 5 Kg</t>
  </si>
  <si>
    <t>3.7.1</t>
  </si>
  <si>
    <t>Tromblon avec flexible</t>
  </si>
  <si>
    <t>3.7.2</t>
  </si>
  <si>
    <t>3.8</t>
  </si>
  <si>
    <t>Extincteur à CO2 10 Kg</t>
  </si>
  <si>
    <t>3.8.1</t>
  </si>
  <si>
    <t>Lance télescopique avec tuyau (héliport)</t>
  </si>
  <si>
    <t>3.9</t>
  </si>
  <si>
    <t>Douche de sécurité</t>
  </si>
  <si>
    <t>3.9.1</t>
  </si>
  <si>
    <t>Dose aseptisante pour douche autonome portable 9 L</t>
  </si>
  <si>
    <t>3.10</t>
  </si>
  <si>
    <t>R.I.A.</t>
  </si>
  <si>
    <t>3.10.1</t>
  </si>
  <si>
    <t>Dévidoir DN 19</t>
  </si>
  <si>
    <t>3.10.2</t>
  </si>
  <si>
    <t>Dévidoir DN 25</t>
  </si>
  <si>
    <t>3.10.3</t>
  </si>
  <si>
    <t>Dévidoir DN 33</t>
  </si>
  <si>
    <t>3.10.4</t>
  </si>
  <si>
    <t>Longueur tuyau DN 19 - 20 m avec lance sertie sans diffuseur</t>
  </si>
  <si>
    <t>3.10.5</t>
  </si>
  <si>
    <t xml:space="preserve">Longueur tuyau DN 19 - 30 m avec lance sertie sans diffuseur </t>
  </si>
  <si>
    <t>3.10.6</t>
  </si>
  <si>
    <t>Longueur tuyau DN 25 - 20 m avec lance sertie sans diffuseur</t>
  </si>
  <si>
    <t>3.10.7</t>
  </si>
  <si>
    <t>Longueur tuyau DN 25 - 30 m avec lance sertie sans diffuseur</t>
  </si>
  <si>
    <t>3.10.8</t>
  </si>
  <si>
    <t>Longueur tuyau DN 33 - 20 m avec lance sertie sans diffuseur</t>
  </si>
  <si>
    <t>3.10.9</t>
  </si>
  <si>
    <t>Longueur tuyau DN 33 - 30 m avec lance sertie sans diffuseur</t>
  </si>
  <si>
    <t>3.10.10</t>
  </si>
  <si>
    <t>Robinet diffuseur PVC DN 19</t>
  </si>
  <si>
    <t>3.10.11</t>
  </si>
  <si>
    <t>Robinet diffuseur PVC DN 25</t>
  </si>
  <si>
    <t>3.10.12</t>
  </si>
  <si>
    <t>Robinet diffuseur PVC DN 33</t>
  </si>
  <si>
    <t>3.10.13</t>
  </si>
  <si>
    <t>Pochette de joints DN 19</t>
  </si>
  <si>
    <t>3.10.14</t>
  </si>
  <si>
    <t>Pochette de joints DN 25</t>
  </si>
  <si>
    <t>3.10.15</t>
  </si>
  <si>
    <t>Pochette de joints DN 33</t>
  </si>
  <si>
    <t>3.10.16</t>
  </si>
  <si>
    <t>Robinet d'arrêt DN 19</t>
  </si>
  <si>
    <t>3.10.17</t>
  </si>
  <si>
    <t>Robinet d'arrêt DN 25</t>
  </si>
  <si>
    <t>3.10.18</t>
  </si>
  <si>
    <t>Robinet d'arrêt DN 33</t>
  </si>
  <si>
    <t>3.10.19</t>
  </si>
  <si>
    <t>Manomètre</t>
  </si>
  <si>
    <t>3.11</t>
  </si>
  <si>
    <t>Poteaux d'incendie</t>
  </si>
  <si>
    <t>3.11.1</t>
  </si>
  <si>
    <t>Clé de barrage</t>
  </si>
  <si>
    <t>3.11.2</t>
  </si>
  <si>
    <t>Clé tous services</t>
  </si>
  <si>
    <t>3.11.3</t>
  </si>
  <si>
    <t>Clé "La Fédérale"</t>
  </si>
  <si>
    <t>3.11.4</t>
  </si>
  <si>
    <t>Clé coudée</t>
  </si>
  <si>
    <t>4.1</t>
  </si>
  <si>
    <t>4.1.1</t>
  </si>
  <si>
    <t>4.1.2</t>
  </si>
  <si>
    <t>4.1.3</t>
  </si>
  <si>
    <t>4.1.4</t>
  </si>
  <si>
    <t>4.1.5</t>
  </si>
  <si>
    <t>100 L</t>
  </si>
  <si>
    <t>4.2</t>
  </si>
  <si>
    <t>4.2.1</t>
  </si>
  <si>
    <t>4.2.2</t>
  </si>
  <si>
    <t>4.2.3</t>
  </si>
  <si>
    <t>4.2.4</t>
  </si>
  <si>
    <t>4.3</t>
  </si>
  <si>
    <t>4.3.1</t>
  </si>
  <si>
    <t>2 Kg</t>
  </si>
  <si>
    <t>6 Kg</t>
  </si>
  <si>
    <t>9 Kg</t>
  </si>
  <si>
    <t>4.4</t>
  </si>
  <si>
    <t>Extincteurs à CO2</t>
  </si>
  <si>
    <t>4.4.1</t>
  </si>
  <si>
    <t>4.4.2</t>
  </si>
  <si>
    <t>5 Kg</t>
  </si>
  <si>
    <t>10 Kg</t>
  </si>
  <si>
    <t>Coffrets extincteurs</t>
  </si>
  <si>
    <t>4.5.1</t>
  </si>
  <si>
    <t>Coffret pour extincteur 9 KG</t>
  </si>
  <si>
    <t>4.5.2</t>
  </si>
  <si>
    <t>Coffret pour extincteur 12 KG</t>
  </si>
  <si>
    <t>Panneaux extincteurs</t>
  </si>
  <si>
    <t>Plaque extincteur "classe AB"</t>
  </si>
  <si>
    <t>Plaque extincteur "classe AB" bleue</t>
  </si>
  <si>
    <t>Plaque extincteur "classe ABC"</t>
  </si>
  <si>
    <t>Plaque extincteur "classe ABC" jaune</t>
  </si>
  <si>
    <t>Plaque extincteur "feu électrique"</t>
  </si>
  <si>
    <t>Plaque extincteur "feu électrique" gris</t>
  </si>
  <si>
    <t>Plaque extincteur "chaufferie gaz"</t>
  </si>
  <si>
    <t>Douches de sécurité</t>
  </si>
  <si>
    <t>Douche autonome portable 9 L</t>
  </si>
  <si>
    <t>Douche lave yeux</t>
  </si>
  <si>
    <t>Douche horizontale</t>
  </si>
  <si>
    <t>Douche verticale</t>
  </si>
  <si>
    <t>R.I.A. (y compris lance)</t>
  </si>
  <si>
    <t>Poteau d'incendie à prises apparentes DN 100</t>
  </si>
  <si>
    <t>Poteau d'incendie à prises apparentes DN 150</t>
  </si>
  <si>
    <t>Poteau d'incendie à prises sous coffre DN 100</t>
  </si>
  <si>
    <t>Poteau d'incendie à prises sous coffre DN 150</t>
  </si>
  <si>
    <t>Remises sur tarifs publics constructeurs consenties pour toute fourniture non listée ci-avant</t>
  </si>
  <si>
    <t>DESAUTEL</t>
  </si>
  <si>
    <t>%</t>
  </si>
  <si>
    <t>SICLI</t>
  </si>
  <si>
    <t>France INCENDIE</t>
  </si>
  <si>
    <t>ANDRIEU</t>
  </si>
  <si>
    <t>EUROFEU</t>
  </si>
  <si>
    <t>GENERAL INCENDIE</t>
  </si>
  <si>
    <t>Coef.</t>
  </si>
  <si>
    <t>2.2.5</t>
  </si>
  <si>
    <t>Extincteur à eau pulvérisée à pression auxiliaire 6 L et 9 L</t>
  </si>
  <si>
    <t>4.2.5</t>
  </si>
  <si>
    <t>4.2.6</t>
  </si>
  <si>
    <t>Taux de T.V.A. applicable : 20%</t>
  </si>
  <si>
    <t>6.1</t>
  </si>
  <si>
    <t>6.1.1</t>
  </si>
  <si>
    <t>6.1.2</t>
  </si>
  <si>
    <t>6.1.3</t>
  </si>
  <si>
    <t>6.1.4</t>
  </si>
  <si>
    <t>6.2</t>
  </si>
  <si>
    <t>MARCHES PUBLICS DE FOURNITURES COURANTES ET SERVICES</t>
  </si>
  <si>
    <t>OFFRE FINANCIERE</t>
  </si>
  <si>
    <t>LOT UNIQUE</t>
  </si>
  <si>
    <t>Imputation budgétaire : Classe 6 et Classe 2</t>
  </si>
  <si>
    <t>I - PRIX DES PRESTATIONS FORFAITAIRES</t>
  </si>
  <si>
    <t xml:space="preserve">Nom du candidat  : </t>
  </si>
  <si>
    <t xml:space="preserve">Adresse mail valide pendant la durée du marché : </t>
  </si>
  <si>
    <t>Colonnes sèches</t>
  </si>
  <si>
    <r>
      <t xml:space="preserve">Prix de la main d'œuvre </t>
    </r>
    <r>
      <rPr>
        <sz val="10"/>
        <color rgb="FF000000"/>
        <rFont val="Arial"/>
        <family val="2"/>
      </rPr>
      <t>(du lundi au vendredi, de 8 H à 18 H, sauf jours fériés)</t>
    </r>
  </si>
  <si>
    <t>6 L utilisé pour la formation</t>
  </si>
  <si>
    <t>5 kg amagnétique</t>
  </si>
  <si>
    <t>3.1.7</t>
  </si>
  <si>
    <t>E.S. Ecrou tête sparklet</t>
  </si>
  <si>
    <r>
      <t xml:space="preserve">Goupille de sécurité </t>
    </r>
    <r>
      <rPr>
        <sz val="10"/>
        <color rgb="FF000000"/>
        <rFont val="Symbol"/>
        <family val="1"/>
        <charset val="2"/>
      </rPr>
      <t>Æ</t>
    </r>
    <r>
      <rPr>
        <sz val="10"/>
        <color rgb="FF000000"/>
        <rFont val="Arial"/>
        <family val="2"/>
      </rPr>
      <t xml:space="preserve"> 4</t>
    </r>
  </si>
  <si>
    <r>
      <t xml:space="preserve">Tuyau souple </t>
    </r>
    <r>
      <rPr>
        <sz val="10"/>
        <color rgb="FF000000"/>
        <rFont val="Symbol"/>
        <family val="1"/>
        <charset val="2"/>
      </rPr>
      <t>Æ</t>
    </r>
    <r>
      <rPr>
        <sz val="10"/>
        <color rgb="FF000000"/>
        <rFont val="Arial"/>
        <family val="2"/>
      </rPr>
      <t xml:space="preserve"> 25 équipé</t>
    </r>
  </si>
  <si>
    <r>
      <t xml:space="preserve">Tuyau souple </t>
    </r>
    <r>
      <rPr>
        <sz val="10"/>
        <color rgb="FF000000"/>
        <rFont val="Symbol"/>
        <family val="1"/>
        <charset val="2"/>
      </rPr>
      <t>Æ</t>
    </r>
    <r>
      <rPr>
        <sz val="10"/>
        <color rgb="FF000000"/>
        <rFont val="Arial"/>
        <family val="2"/>
      </rPr>
      <t xml:space="preserve"> 25 </t>
    </r>
  </si>
  <si>
    <t>3.5.3</t>
  </si>
  <si>
    <t>3.5.4</t>
  </si>
  <si>
    <t>Housse de protection EP/PP - Extincteur portatif</t>
  </si>
  <si>
    <t>3.5.5</t>
  </si>
  <si>
    <t>Mise au rebut extincteur portatif</t>
  </si>
  <si>
    <t>3.5.6</t>
  </si>
  <si>
    <t>Chariot 1 extincteur</t>
  </si>
  <si>
    <t>3.9.2</t>
  </si>
  <si>
    <t>Panneau douche portative</t>
  </si>
  <si>
    <t>3.10.20</t>
  </si>
  <si>
    <t>Hug jet pour RIA DN 25</t>
  </si>
  <si>
    <t>3.10.21</t>
  </si>
  <si>
    <t>Fut de lance DN 25</t>
  </si>
  <si>
    <t>3.10.22</t>
  </si>
  <si>
    <t>Lot de raccords galva</t>
  </si>
  <si>
    <t>3.10.23</t>
  </si>
  <si>
    <t>Visserie + fixations</t>
  </si>
  <si>
    <t>3.10.24</t>
  </si>
  <si>
    <t>3.10.25</t>
  </si>
  <si>
    <t>Mise au rebut RIA</t>
  </si>
  <si>
    <t>3.10.26</t>
  </si>
  <si>
    <t>Vanne d'arrêt DN 25</t>
  </si>
  <si>
    <t>3.10.27</t>
  </si>
  <si>
    <t>Potence RIA</t>
  </si>
  <si>
    <t>3.10.28</t>
  </si>
  <si>
    <t>Bidon additif RIA 20l</t>
  </si>
  <si>
    <t>3.11.5</t>
  </si>
  <si>
    <t>Démontage intégral</t>
  </si>
  <si>
    <t>3.11.6</t>
  </si>
  <si>
    <t>Remise en état de la tige de manœuvre complète</t>
  </si>
  <si>
    <t>3.11.7</t>
  </si>
  <si>
    <t>Remplacement du clapet</t>
  </si>
  <si>
    <t>3.11.8</t>
  </si>
  <si>
    <t>Remplacement de la vidange</t>
  </si>
  <si>
    <t>3.11.9</t>
  </si>
  <si>
    <t>Remise en état du socle alu</t>
  </si>
  <si>
    <t>3.11.10</t>
  </si>
  <si>
    <t>Remise en état d'une porte sans serrure alu</t>
  </si>
  <si>
    <t>3.11.11</t>
  </si>
  <si>
    <t>Remplacement de tous les joints</t>
  </si>
  <si>
    <t>3.11.12</t>
  </si>
  <si>
    <t>Remplacement des joints de bouchon</t>
  </si>
  <si>
    <t>3.11.13</t>
  </si>
  <si>
    <t>Débouchage de la BAC</t>
  </si>
  <si>
    <t>3.11.14</t>
  </si>
  <si>
    <t>Remplacement d'un bouchon de 65</t>
  </si>
  <si>
    <t>3.12</t>
  </si>
  <si>
    <t>3.12.1</t>
  </si>
  <si>
    <t>Bouchon colonne sèche DN 40</t>
  </si>
  <si>
    <t>3.12.2</t>
  </si>
  <si>
    <t>Bouchon colonne sèche DN 65</t>
  </si>
  <si>
    <t>Maquette / BAT</t>
  </si>
  <si>
    <t>3.12.3</t>
  </si>
  <si>
    <t>Bouchon colonne sèche DN 100</t>
  </si>
  <si>
    <r>
      <t xml:space="preserve">Coefficient de peines et soins appliqué sur la facture du fournisseur pour des besoins de fournitures non référencées dans les catalogues des constructeurs ci-avant et pour toute prestation hors forfait sous-traitée à un tiers </t>
    </r>
    <r>
      <rPr>
        <sz val="10"/>
        <color rgb="FF000000"/>
        <rFont val="Arial"/>
        <family val="2"/>
      </rPr>
      <t>(</t>
    </r>
    <r>
      <rPr>
        <sz val="10"/>
        <color rgb="FF000000"/>
        <rFont val="Symbol"/>
        <family val="1"/>
        <charset val="2"/>
      </rPr>
      <t>£</t>
    </r>
    <r>
      <rPr>
        <sz val="10"/>
        <color rgb="FF000000"/>
        <rFont val="Arial"/>
        <family val="2"/>
      </rPr>
      <t xml:space="preserve"> 1,20) (*)</t>
    </r>
  </si>
  <si>
    <t>6.2.1</t>
  </si>
  <si>
    <t>1.3</t>
  </si>
  <si>
    <t>Douches de sécurité Portative</t>
  </si>
  <si>
    <t>RIA - robinet d'incendie armé</t>
  </si>
  <si>
    <r>
      <t xml:space="preserve">Prix de la main d'œuvre </t>
    </r>
    <r>
      <rPr>
        <sz val="10"/>
        <color rgb="FF000000"/>
        <rFont val="Arial"/>
        <family val="2"/>
      </rPr>
      <t>(du lundi au vendredi, de 18 H à 8 H, sauf jours fériés)</t>
    </r>
  </si>
  <si>
    <r>
      <t xml:space="preserve">Prix de la main d'œuvre </t>
    </r>
    <r>
      <rPr>
        <sz val="10"/>
        <color rgb="FF000000"/>
        <rFont val="Arial"/>
        <family val="2"/>
      </rPr>
      <t>(Samedi, de 8 H à 18 H, sauf jours fériés)</t>
    </r>
  </si>
  <si>
    <r>
      <t xml:space="preserve">Prix de la main d'œuvre </t>
    </r>
    <r>
      <rPr>
        <sz val="10"/>
        <color rgb="FF000000"/>
        <rFont val="Arial"/>
        <family val="2"/>
      </rPr>
      <t>(dimanche et jours fériés, de 8 H à 18 H)</t>
    </r>
  </si>
  <si>
    <t>Prix unitaire 
HT</t>
  </si>
  <si>
    <r>
      <t xml:space="preserve">3 - Pièces détachées </t>
    </r>
    <r>
      <rPr>
        <sz val="11"/>
        <color rgb="FF000000"/>
        <rFont val="Arial"/>
        <family val="2"/>
      </rPr>
      <t>(quelle que soit la marque)</t>
    </r>
  </si>
  <si>
    <r>
      <t xml:space="preserve">2 - Rechargement des extincteurs 
</t>
    </r>
    <r>
      <rPr>
        <sz val="11"/>
        <color rgb="FF000000"/>
        <rFont val="Arial"/>
        <family val="2"/>
      </rPr>
      <t>(tous frais inclus : main d’œuvre, déplacement, recharge, échange standard du sparklet, retour en atelier si nécessaire, etc…)</t>
    </r>
  </si>
  <si>
    <t xml:space="preserve">Fourniture et pose </t>
  </si>
  <si>
    <t>5.3</t>
  </si>
  <si>
    <t>5.3.1</t>
  </si>
  <si>
    <t>5.3.2</t>
  </si>
  <si>
    <t>5.3.3</t>
  </si>
  <si>
    <t>5.3.4</t>
  </si>
  <si>
    <t>6.2.2</t>
  </si>
  <si>
    <t>6.2.3</t>
  </si>
  <si>
    <t>7.1</t>
  </si>
  <si>
    <t>8.1</t>
  </si>
  <si>
    <t>Coefficient
(*) En l'absence de réponse, le coefficient sera considéré comme égal à 1,10.</t>
  </si>
  <si>
    <t>9.1</t>
  </si>
  <si>
    <t>9.2</t>
  </si>
  <si>
    <t>9.3</t>
  </si>
  <si>
    <t>9.4</t>
  </si>
  <si>
    <t>9.5</t>
  </si>
  <si>
    <r>
      <t xml:space="preserve">Forfait de déplacement (véhicule et temps passé inclus) 
(une intervention donne lieu à </t>
    </r>
    <r>
      <rPr>
        <u/>
        <sz val="10"/>
        <rFont val="Arial"/>
        <family val="2"/>
      </rPr>
      <t>un seul forfait déplacemen</t>
    </r>
    <r>
      <rPr>
        <sz val="10"/>
        <rFont val="Arial"/>
        <family val="2"/>
      </rPr>
      <t>t même si elle est répartie sur plusieurs jours)</t>
    </r>
  </si>
  <si>
    <t>Extincteurs à poudre ABC</t>
  </si>
  <si>
    <t>Extincteurs à poudre BC (Helistation)</t>
  </si>
  <si>
    <t>25 Kg sur roues</t>
  </si>
  <si>
    <t xml:space="preserve">50 Kg sur roues </t>
  </si>
  <si>
    <t xml:space="preserve">100 Kg sur roues </t>
  </si>
  <si>
    <t>Extincteurs à CO2 RECONDITIONNES</t>
  </si>
  <si>
    <t>Extincteur à poudre ABC</t>
  </si>
  <si>
    <t>Extincteur à poudre BC</t>
  </si>
  <si>
    <t>Charge poudre BC 50</t>
  </si>
  <si>
    <t>3.4.6</t>
  </si>
  <si>
    <r>
      <t>4 - Extincteurs certifiés CE NF</t>
    </r>
    <r>
      <rPr>
        <b/>
        <sz val="11"/>
        <color rgb="FF000000"/>
        <rFont val="Arial"/>
        <family val="2"/>
      </rPr>
      <t xml:space="preserve"> </t>
    </r>
    <r>
      <rPr>
        <sz val="11"/>
        <color rgb="FF000000"/>
        <rFont val="Arial"/>
        <family val="2"/>
      </rPr>
      <t>(frais de livraison inclus)</t>
    </r>
  </si>
  <si>
    <t>2.4</t>
  </si>
  <si>
    <t>2.4.1</t>
  </si>
  <si>
    <t>2.4.2</t>
  </si>
  <si>
    <t>2.4.3</t>
  </si>
  <si>
    <t>2.4.4</t>
  </si>
  <si>
    <t>Quantité</t>
  </si>
  <si>
    <t>2 kg amagnétique</t>
  </si>
  <si>
    <t>150 Kg</t>
  </si>
  <si>
    <t>45 L</t>
  </si>
  <si>
    <t>1 Kg</t>
  </si>
  <si>
    <t>3 Kg</t>
  </si>
  <si>
    <t>20kg</t>
  </si>
  <si>
    <t>PRIX MOYEN ANNUEL</t>
  </si>
  <si>
    <t>EST</t>
  </si>
  <si>
    <t>SUD</t>
  </si>
  <si>
    <t>Var</t>
  </si>
  <si>
    <t>BLANCHISSERIE</t>
  </si>
  <si>
    <t>Extincteur à eau pulvérisée 45 L</t>
  </si>
  <si>
    <t>Charge poudre ABC 1 Kg</t>
  </si>
  <si>
    <t>Charge poudre ABC 2 Kg</t>
  </si>
  <si>
    <t>Extincteur à poudre 100 et 150 Kg</t>
  </si>
  <si>
    <t>3.3.7</t>
  </si>
  <si>
    <t>3.3.8</t>
  </si>
  <si>
    <t>3.3.9</t>
  </si>
  <si>
    <t>Charge poudre ABC 150 Kg</t>
  </si>
  <si>
    <t>3.5.7</t>
  </si>
  <si>
    <t>Extincteur à poudre jusqu'a 25 Kg</t>
  </si>
  <si>
    <t>Charge poudre ABC 25 Kg</t>
  </si>
  <si>
    <t>4.4.3</t>
  </si>
  <si>
    <t>4.4.4</t>
  </si>
  <si>
    <t>4.6</t>
  </si>
  <si>
    <t>4.6.1</t>
  </si>
  <si>
    <t>4.6.2</t>
  </si>
  <si>
    <t>4.7</t>
  </si>
  <si>
    <t>4.7.1</t>
  </si>
  <si>
    <t>4.7.2</t>
  </si>
  <si>
    <t>4.7.3</t>
  </si>
  <si>
    <t>4.7.4</t>
  </si>
  <si>
    <t>4.7.5</t>
  </si>
  <si>
    <t>4.7.6</t>
  </si>
  <si>
    <t>4.7.7</t>
  </si>
  <si>
    <r>
      <t xml:space="preserve">5 - Matériels certifiés CE NF autre </t>
    </r>
    <r>
      <rPr>
        <sz val="11"/>
        <color rgb="FF000000"/>
        <rFont val="Arial"/>
        <family val="2"/>
      </rPr>
      <t>(frais de livraison inclus)</t>
    </r>
  </si>
  <si>
    <t>5.1</t>
  </si>
  <si>
    <t>Test &amp; Vérification poteau incendie avant remise en service</t>
  </si>
  <si>
    <t>Test &amp; Vérification RIA avant remise en service</t>
  </si>
  <si>
    <t>Test &amp; Vérification colonne sèche avant remise en service</t>
  </si>
  <si>
    <t>6 - Fourniture et pose de plans d'évacuation et d'intervention conformément à la norme NFX 08070 avec fourniture par les HCL de fonds de plans à jour</t>
  </si>
  <si>
    <t>7 - Coefficients</t>
  </si>
  <si>
    <t>8 - Main d'œuvre et déplacement 
(pour des besoins non chiffré précédement)</t>
  </si>
  <si>
    <t>5.2</t>
  </si>
  <si>
    <t>5.1.1</t>
  </si>
  <si>
    <t>5.1.2</t>
  </si>
  <si>
    <t>5.1.3</t>
  </si>
  <si>
    <t>5.1.4</t>
  </si>
  <si>
    <t>5.2.1</t>
  </si>
  <si>
    <t>5.2.2</t>
  </si>
  <si>
    <t>5.2.3</t>
  </si>
  <si>
    <t>5.2.4</t>
  </si>
  <si>
    <t>5.2.5</t>
  </si>
  <si>
    <t>5.2.6</t>
  </si>
  <si>
    <t>8.2</t>
  </si>
  <si>
    <t>8.3</t>
  </si>
  <si>
    <t>8.4</t>
  </si>
  <si>
    <t>8.5</t>
  </si>
  <si>
    <t>9 - Taux de remise</t>
  </si>
  <si>
    <t>9.6</t>
  </si>
  <si>
    <r>
      <t xml:space="preserve">Housse de protection EP/PP - Extincteur sur roues </t>
    </r>
    <r>
      <rPr>
        <sz val="10"/>
        <color rgb="FF0070C0"/>
        <rFont val="Arial"/>
        <family val="2"/>
      </rPr>
      <t>(50 kg)</t>
    </r>
  </si>
  <si>
    <t>Extincteur à eau pulvérisée ABF</t>
  </si>
  <si>
    <t>Extincteur à eau ZERO FLUOR</t>
  </si>
  <si>
    <t>2.5</t>
  </si>
  <si>
    <t>2.5.1</t>
  </si>
  <si>
    <t>2.5.2</t>
  </si>
  <si>
    <t>2.6</t>
  </si>
  <si>
    <t>Extincteur AASF</t>
  </si>
  <si>
    <t>2.6.1</t>
  </si>
  <si>
    <t>2.6.2</t>
  </si>
  <si>
    <t>MAINTENANCE APPAREILS EXTINCTION INCENDIE : 
EXTINCTEURS / COLONNES SECHES / RIA / 
DES DIVERS ETABLISSEMENTS DES HOSPICES CIVILS DE LYON
(Agglomération lyonnaise hors Département du Var)
ET DU GHT VAL RHONE CENTRE 
ET DU GCS BLANCHISSERIE INTER HOSPITALIERE DU LYONNAIS</t>
  </si>
  <si>
    <t>N° de consultation : T25_4506</t>
  </si>
  <si>
    <t>TOTAL FORFAITAIRE /AN</t>
  </si>
  <si>
    <t>Extincteur lithium</t>
  </si>
  <si>
    <t>Kit extincteur Lithium 9L</t>
  </si>
  <si>
    <t>2.7</t>
  </si>
  <si>
    <t>A3</t>
  </si>
  <si>
    <t>A2</t>
  </si>
  <si>
    <t>A1</t>
  </si>
  <si>
    <t>6.1.5</t>
  </si>
  <si>
    <t>A0</t>
  </si>
  <si>
    <t>Plans d'évacuation plastifiés avec cadre clic clac</t>
  </si>
  <si>
    <t>Plans d'intervention plastifiés avec cadre clic clac</t>
  </si>
  <si>
    <t>6.2.4</t>
  </si>
  <si>
    <t>6.2.5</t>
  </si>
  <si>
    <t>3.1.8</t>
  </si>
  <si>
    <t>kit de transformation sans fluor 6L</t>
  </si>
  <si>
    <t>kit de transformation sans fluor 9L</t>
  </si>
  <si>
    <t>3.1.9</t>
  </si>
  <si>
    <t xml:space="preserve">NORD </t>
  </si>
  <si>
    <t xml:space="preserve">CENTRE </t>
  </si>
  <si>
    <t xml:space="preserve">Sites Satellites </t>
  </si>
  <si>
    <t xml:space="preserve">DAD </t>
  </si>
  <si>
    <t xml:space="preserve">GHT MONT D'OR </t>
  </si>
  <si>
    <t>CH MONTGELAS givors</t>
  </si>
  <si>
    <t>CH LUCIEN HUSSEL vienne</t>
  </si>
  <si>
    <t xml:space="preserve">CH CONDRIEU </t>
  </si>
  <si>
    <t>PILAT RHODANIEN pelussin</t>
  </si>
  <si>
    <t>CH BEAUREPAIRE</t>
  </si>
  <si>
    <t>Extincteur à poudre sèche</t>
  </si>
  <si>
    <t>30 Kg</t>
  </si>
  <si>
    <t>Bouteille de chasse</t>
  </si>
  <si>
    <t>Douches de sécurité portatives</t>
  </si>
  <si>
    <t>Quantité Totale par site</t>
  </si>
  <si>
    <t>Quantité Totale</t>
  </si>
  <si>
    <t>Merci de compléter les cellules en jaune</t>
  </si>
  <si>
    <t>30kg</t>
  </si>
  <si>
    <t>Total Forfaitaire annuel</t>
  </si>
  <si>
    <t>Montant total annuel par site</t>
  </si>
  <si>
    <t>2.3.1</t>
  </si>
  <si>
    <t>2.3.2</t>
  </si>
  <si>
    <t>1 - Test et vérification</t>
  </si>
  <si>
    <t>2.2.6</t>
  </si>
  <si>
    <t>2.2.7</t>
  </si>
  <si>
    <t>2.2.8</t>
  </si>
  <si>
    <t>2.2.9</t>
  </si>
  <si>
    <t xml:space="preserve">150 Kg sur roues </t>
  </si>
  <si>
    <t>4.2.7</t>
  </si>
  <si>
    <t>4.2.8</t>
  </si>
  <si>
    <t>4.2.9</t>
  </si>
  <si>
    <t xml:space="preserve">9 Kg </t>
  </si>
  <si>
    <t>Fourniture et pose</t>
  </si>
  <si>
    <t>Total</t>
  </si>
  <si>
    <t>PRIX DES PRESTATIONS COMPLEMENTAIRES (BPU)</t>
  </si>
  <si>
    <t>PRIX DES PRESTATIONS FORFAITAIRES</t>
  </si>
  <si>
    <t>1 - DECOMPOSITION du prix par type de produits</t>
  </si>
  <si>
    <t>2 - DECOMPOSITION du prix par site</t>
  </si>
  <si>
    <t>DETAIL QUANTITATIF ESTIMATIF (DQE)</t>
  </si>
  <si>
    <t>Total DQE HT</t>
  </si>
  <si>
    <t>TVA 20%</t>
  </si>
  <si>
    <t>Total DQE TTC</t>
  </si>
  <si>
    <t>II - PRIX DES PRESTATIONS COMPLEMENTAIRES (BPU)</t>
  </si>
  <si>
    <t>III - DETAIL QUANTITATIF ESTIMATIF (DQE)</t>
  </si>
  <si>
    <t>2.7.1</t>
  </si>
  <si>
    <t>2.7.2</t>
  </si>
  <si>
    <t>2.8</t>
  </si>
  <si>
    <t>2.8.1</t>
  </si>
  <si>
    <t>2.6.3</t>
  </si>
  <si>
    <t>2.6.4</t>
  </si>
  <si>
    <t>2.6.5</t>
  </si>
  <si>
    <t>2.6.6</t>
  </si>
  <si>
    <t>2.6.7</t>
  </si>
  <si>
    <t>2.6.8</t>
  </si>
  <si>
    <t>2.6.9</t>
  </si>
  <si>
    <t>4.6.3</t>
  </si>
  <si>
    <t>4.6.4</t>
  </si>
  <si>
    <t>4.6.5</t>
  </si>
  <si>
    <t>4.6.6</t>
  </si>
  <si>
    <t>4.6.7</t>
  </si>
  <si>
    <t>4.8</t>
  </si>
  <si>
    <t>4.8.1</t>
  </si>
  <si>
    <t>4.8.2</t>
  </si>
  <si>
    <t>4.9</t>
  </si>
  <si>
    <t>4.9.1</t>
  </si>
  <si>
    <t>4.9.2</t>
  </si>
  <si>
    <t>4.9.3</t>
  </si>
  <si>
    <t>4.9.4</t>
  </si>
  <si>
    <t>4.9.5</t>
  </si>
  <si>
    <t>4.9.6</t>
  </si>
  <si>
    <t>4.9.7</t>
  </si>
  <si>
    <t>4.6.8</t>
  </si>
  <si>
    <t>Les quantités indiquées ci-dessous sont uniquement indicatives et ne correspondent pas à la réalité.</t>
  </si>
  <si>
    <t>Merci de ne pas compléter le tableau ci-dessous. Il se complète automatiquement via l'onglet BPU.</t>
  </si>
  <si>
    <t xml:space="preserve">Prix unitaire Maintenance annuelle </t>
  </si>
  <si>
    <t>Prix unitaire Maintenance approfondie 
5 ans</t>
  </si>
  <si>
    <t>Prix unitaire Maintenance approfondie 
10 ans</t>
  </si>
  <si>
    <t xml:space="preserve">6 L </t>
  </si>
  <si>
    <t>Extincteurs à eau pulvérisée à pression auxiliaire (avec additif sans fluor)</t>
  </si>
  <si>
    <t xml:space="preserve">9 L </t>
  </si>
  <si>
    <t>Extincteur à eau pulvérisée à pression auxiliaire (avec additif sans fluor)</t>
  </si>
  <si>
    <t>Extincteur à eau pulvérisée à pression auxiliaire ( avec additif sans fluor)</t>
  </si>
  <si>
    <t xml:space="preserve">Le DQE n'est pas contractuel, il permet uniquement à la comparaison des offres financières du BPU. </t>
  </si>
  <si>
    <t>MAINTENANCE APPAREILS EXTINCTION INCENDIE : 
EXTINCTEURS / COLONNES SECHES / RIA / 
DES DIVERS ETABLISSEMENTS DES HOSPICES CIVILS DE LYON
(Agglomération lyonnaise hors Département du Var)
ET DU GHT VAL RHONE CENTRE 
ET DU GCS BLANCHISSERIE INTER HOSPITALIERE DU LYONNAIS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</si>
</sst>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_-;\-* #,##0.00_-;_-* &quot;-&quot;??_-;_-@_-"/>
    <numFmt numFmtId="165" formatCode="_-* #,##0.00\ [$€]_-;\-* #,##0.00\ [$€]_-;_-* &quot;-&quot;??\ [$€]_-;_-@_-"/>
    <numFmt numFmtId="166" formatCode="_-* #,##0.00\ &quot;F&quot;_-;\-* #,##0.00\ &quot;F&quot;_-;_-* &quot;-&quot;??\ &quot;F&quot;_-;_-@_-"/>
    <numFmt numFmtId="167" formatCode="_-* #,##0_-;\-* #,##0_-;_-* &quot;-&quot;??_-;_-@_-"/>
    <numFmt numFmtId="168" formatCode="#,##0.00\ &quot;€&quot;"/>
  </numFmts>
  <fonts count="32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u/>
      <sz val="14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14"/>
      <name val="Calibri"/>
      <family val="2"/>
      <scheme val="minor"/>
    </font>
    <font>
      <sz val="1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sz val="10"/>
      <color rgb="FF000000"/>
      <name val="Symbol"/>
      <family val="1"/>
      <charset val="2"/>
    </font>
    <font>
      <b/>
      <u/>
      <sz val="12"/>
      <color theme="1"/>
      <name val="Calibri"/>
      <family val="2"/>
    </font>
    <font>
      <u/>
      <sz val="10"/>
      <name val="Arial"/>
      <family val="2"/>
    </font>
    <font>
      <b/>
      <sz val="11"/>
      <name val="Calibri"/>
      <family val="2"/>
    </font>
    <font>
      <sz val="10"/>
      <color rgb="FF0070C0"/>
      <name val="Arial"/>
      <family val="2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5" fillId="0" borderId="0"/>
    <xf numFmtId="165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3" fillId="0" borderId="0"/>
    <xf numFmtId="0" fontId="5" fillId="0" borderId="0" applyBorder="0"/>
    <xf numFmtId="0" fontId="5" fillId="0" borderId="0"/>
    <xf numFmtId="4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264">
    <xf numFmtId="0" fontId="0" fillId="0" borderId="0" xfId="0"/>
    <xf numFmtId="0" fontId="1" fillId="0" borderId="0" xfId="0" applyFont="1" applyAlignment="1">
      <alignment horizontal="center" vertical="center"/>
    </xf>
    <xf numFmtId="0" fontId="5" fillId="0" borderId="14" xfId="1" applyBorder="1"/>
    <xf numFmtId="0" fontId="5" fillId="0" borderId="0" xfId="1"/>
    <xf numFmtId="0" fontId="7" fillId="0" borderId="0" xfId="1" applyFont="1"/>
    <xf numFmtId="0" fontId="5" fillId="0" borderId="15" xfId="1" applyBorder="1"/>
    <xf numFmtId="0" fontId="5" fillId="0" borderId="16" xfId="1" applyBorder="1"/>
    <xf numFmtId="0" fontId="5" fillId="0" borderId="17" xfId="1" applyBorder="1"/>
    <xf numFmtId="0" fontId="5" fillId="0" borderId="18" xfId="1" applyBorder="1"/>
    <xf numFmtId="0" fontId="5" fillId="0" borderId="0" xfId="1" applyBorder="1"/>
    <xf numFmtId="0" fontId="5" fillId="0" borderId="19" xfId="1" applyBorder="1"/>
    <xf numFmtId="0" fontId="5" fillId="0" borderId="20" xfId="1" applyBorder="1"/>
    <xf numFmtId="0" fontId="5" fillId="0" borderId="21" xfId="1" applyBorder="1"/>
    <xf numFmtId="0" fontId="11" fillId="0" borderId="0" xfId="0" applyFont="1"/>
    <xf numFmtId="0" fontId="8" fillId="0" borderId="0" xfId="0" applyFont="1"/>
    <xf numFmtId="0" fontId="13" fillId="0" borderId="0" xfId="0" applyFont="1" applyAlignment="1">
      <alignment vertical="center"/>
    </xf>
    <xf numFmtId="0" fontId="15" fillId="0" borderId="0" xfId="0" applyFont="1"/>
    <xf numFmtId="0" fontId="16" fillId="0" borderId="0" xfId="0" applyFont="1"/>
    <xf numFmtId="0" fontId="17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right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9" xfId="0" applyFont="1" applyBorder="1" applyAlignment="1">
      <alignment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9" fillId="3" borderId="9" xfId="0" applyFont="1" applyFill="1" applyBorder="1" applyAlignment="1">
      <alignment horizontal="center" vertical="center" wrapText="1"/>
    </xf>
    <xf numFmtId="0" fontId="19" fillId="3" borderId="9" xfId="0" applyFont="1" applyFill="1" applyBorder="1" applyAlignment="1">
      <alignment horizontal="right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1" xfId="0" applyFont="1" applyBorder="1" applyAlignment="1">
      <alignment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3" borderId="8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22" fillId="0" borderId="0" xfId="0" applyFont="1" applyAlignment="1">
      <alignment vertical="center"/>
    </xf>
    <xf numFmtId="0" fontId="18" fillId="0" borderId="24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0" fontId="19" fillId="0" borderId="26" xfId="0" applyFont="1" applyBorder="1" applyAlignment="1">
      <alignment horizontal="center" vertical="center" wrapText="1"/>
    </xf>
    <xf numFmtId="0" fontId="18" fillId="0" borderId="35" xfId="0" applyFont="1" applyBorder="1" applyAlignment="1">
      <alignment horizontal="center" vertical="center" wrapText="1"/>
    </xf>
    <xf numFmtId="0" fontId="19" fillId="0" borderId="34" xfId="0" applyFont="1" applyBorder="1" applyAlignment="1">
      <alignment horizontal="center" vertical="center" wrapText="1"/>
    </xf>
    <xf numFmtId="0" fontId="18" fillId="3" borderId="8" xfId="0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vertical="center" wrapText="1"/>
    </xf>
    <xf numFmtId="0" fontId="18" fillId="3" borderId="6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vertical="center" wrapText="1"/>
    </xf>
    <xf numFmtId="0" fontId="0" fillId="0" borderId="0" xfId="0" applyFill="1"/>
    <xf numFmtId="0" fontId="19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19" fillId="0" borderId="0" xfId="0" applyFont="1" applyBorder="1" applyAlignment="1">
      <alignment horizontal="right" vertical="center" wrapText="1"/>
    </xf>
    <xf numFmtId="0" fontId="5" fillId="0" borderId="8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18" fillId="0" borderId="29" xfId="0" applyFont="1" applyBorder="1" applyAlignment="1">
      <alignment horizontal="center" vertical="center" wrapText="1"/>
    </xf>
    <xf numFmtId="0" fontId="5" fillId="0" borderId="28" xfId="0" applyFont="1" applyBorder="1" applyAlignment="1">
      <alignment vertical="center" wrapText="1"/>
    </xf>
    <xf numFmtId="0" fontId="19" fillId="0" borderId="28" xfId="0" applyFont="1" applyBorder="1" applyAlignment="1">
      <alignment horizontal="center" vertical="center" wrapText="1"/>
    </xf>
    <xf numFmtId="0" fontId="18" fillId="0" borderId="28" xfId="0" applyFont="1" applyBorder="1" applyAlignment="1">
      <alignment vertical="center" wrapText="1"/>
    </xf>
    <xf numFmtId="0" fontId="19" fillId="0" borderId="37" xfId="0" applyFont="1" applyBorder="1" applyAlignment="1">
      <alignment horizontal="center" vertical="center" wrapText="1"/>
    </xf>
    <xf numFmtId="8" fontId="19" fillId="0" borderId="0" xfId="0" applyNumberFormat="1" applyFont="1" applyBorder="1" applyAlignment="1">
      <alignment horizontal="right" vertical="center" wrapText="1"/>
    </xf>
    <xf numFmtId="0" fontId="19" fillId="0" borderId="29" xfId="0" applyFont="1" applyBorder="1" applyAlignment="1">
      <alignment horizontal="center" vertical="center" wrapText="1"/>
    </xf>
    <xf numFmtId="0" fontId="19" fillId="0" borderId="28" xfId="0" applyFont="1" applyBorder="1" applyAlignment="1">
      <alignment vertical="center" wrapText="1"/>
    </xf>
    <xf numFmtId="8" fontId="19" fillId="0" borderId="28" xfId="0" applyNumberFormat="1" applyFont="1" applyBorder="1" applyAlignment="1">
      <alignment horizontal="right" vertical="center" wrapText="1"/>
    </xf>
    <xf numFmtId="0" fontId="18" fillId="3" borderId="12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18" fillId="3" borderId="6" xfId="0" applyFont="1" applyFill="1" applyBorder="1" applyAlignment="1">
      <alignment vertical="center" wrapText="1"/>
    </xf>
    <xf numFmtId="0" fontId="19" fillId="0" borderId="8" xfId="0" applyFont="1" applyBorder="1" applyAlignment="1">
      <alignment vertical="center" wrapText="1"/>
    </xf>
    <xf numFmtId="0" fontId="18" fillId="3" borderId="8" xfId="0" applyFont="1" applyFill="1" applyBorder="1" applyAlignment="1">
      <alignment vertical="center" wrapText="1"/>
    </xf>
    <xf numFmtId="0" fontId="19" fillId="0" borderId="8" xfId="0" applyFont="1" applyFill="1" applyBorder="1" applyAlignment="1">
      <alignment vertical="center" wrapText="1"/>
    </xf>
    <xf numFmtId="0" fontId="19" fillId="0" borderId="1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9" fillId="3" borderId="8" xfId="0" applyFont="1" applyFill="1" applyBorder="1" applyAlignment="1">
      <alignment vertical="center" wrapText="1"/>
    </xf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19" fillId="4" borderId="8" xfId="0" applyFont="1" applyFill="1" applyBorder="1" applyAlignment="1">
      <alignment vertical="center" wrapText="1"/>
    </xf>
    <xf numFmtId="0" fontId="19" fillId="4" borderId="10" xfId="0" applyFont="1" applyFill="1" applyBorder="1" applyAlignment="1">
      <alignment vertical="center" wrapText="1"/>
    </xf>
    <xf numFmtId="0" fontId="19" fillId="4" borderId="26" xfId="0" applyFont="1" applyFill="1" applyBorder="1" applyAlignment="1">
      <alignment vertical="center" wrapText="1"/>
    </xf>
    <xf numFmtId="0" fontId="12" fillId="0" borderId="0" xfId="0" applyFont="1" applyAlignment="1">
      <alignment horizontal="left"/>
    </xf>
    <xf numFmtId="0" fontId="4" fillId="0" borderId="4" xfId="0" applyFont="1" applyBorder="1" applyAlignment="1">
      <alignment horizontal="center" vertical="center" wrapText="1"/>
    </xf>
    <xf numFmtId="8" fontId="0" fillId="0" borderId="0" xfId="0" applyNumberFormat="1"/>
    <xf numFmtId="44" fontId="19" fillId="0" borderId="8" xfId="7" applyFont="1" applyFill="1" applyBorder="1" applyAlignment="1">
      <alignment vertical="center" wrapText="1"/>
    </xf>
    <xf numFmtId="44" fontId="19" fillId="0" borderId="12" xfId="7" applyFont="1" applyFill="1" applyBorder="1" applyAlignment="1">
      <alignment vertical="center" wrapText="1"/>
    </xf>
    <xf numFmtId="44" fontId="19" fillId="0" borderId="10" xfId="7" applyFont="1" applyFill="1" applyBorder="1" applyAlignment="1">
      <alignment vertical="center" wrapText="1"/>
    </xf>
    <xf numFmtId="0" fontId="19" fillId="0" borderId="0" xfId="0" applyFont="1" applyFill="1" applyBorder="1" applyAlignment="1">
      <alignment vertical="center" wrapText="1"/>
    </xf>
    <xf numFmtId="44" fontId="15" fillId="0" borderId="0" xfId="0" applyNumberFormat="1" applyFont="1"/>
    <xf numFmtId="0" fontId="19" fillId="0" borderId="24" xfId="0" applyFont="1" applyFill="1" applyBorder="1" applyAlignment="1">
      <alignment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25" xfId="0" applyFont="1" applyFill="1" applyBorder="1" applyAlignment="1">
      <alignment vertical="center" wrapText="1"/>
    </xf>
    <xf numFmtId="0" fontId="0" fillId="0" borderId="0" xfId="0" applyFill="1" applyAlignment="1">
      <alignment horizontal="center"/>
    </xf>
    <xf numFmtId="0" fontId="0" fillId="0" borderId="6" xfId="0" applyFill="1" applyBorder="1" applyAlignment="1">
      <alignment horizontal="center"/>
    </xf>
    <xf numFmtId="0" fontId="12" fillId="0" borderId="0" xfId="0" applyFont="1" applyAlignment="1">
      <alignment horizontal="left"/>
    </xf>
    <xf numFmtId="44" fontId="19" fillId="0" borderId="6" xfId="7" applyFont="1" applyFill="1" applyBorder="1" applyAlignment="1">
      <alignment vertical="center" wrapText="1"/>
    </xf>
    <xf numFmtId="0" fontId="19" fillId="4" borderId="34" xfId="0" applyFont="1" applyFill="1" applyBorder="1" applyAlignment="1">
      <alignment vertical="center" wrapText="1"/>
    </xf>
    <xf numFmtId="0" fontId="18" fillId="3" borderId="23" xfId="0" applyFont="1" applyFill="1" applyBorder="1" applyAlignment="1">
      <alignment vertical="center" wrapText="1"/>
    </xf>
    <xf numFmtId="0" fontId="19" fillId="0" borderId="24" xfId="0" applyFont="1" applyBorder="1" applyAlignment="1">
      <alignment vertical="center" wrapText="1"/>
    </xf>
    <xf numFmtId="0" fontId="19" fillId="2" borderId="24" xfId="0" applyFont="1" applyFill="1" applyBorder="1" applyAlignment="1">
      <alignment vertical="center" wrapText="1"/>
    </xf>
    <xf numFmtId="0" fontId="18" fillId="3" borderId="24" xfId="0" applyFont="1" applyFill="1" applyBorder="1" applyAlignment="1">
      <alignment vertical="center" wrapText="1"/>
    </xf>
    <xf numFmtId="0" fontId="19" fillId="3" borderId="6" xfId="0" applyFont="1" applyFill="1" applyBorder="1" applyAlignment="1">
      <alignment horizontal="center" vertical="center" wrapText="1"/>
    </xf>
    <xf numFmtId="0" fontId="19" fillId="3" borderId="6" xfId="0" applyFont="1" applyFill="1" applyBorder="1" applyAlignment="1">
      <alignment horizontal="right" vertical="center" wrapText="1"/>
    </xf>
    <xf numFmtId="0" fontId="19" fillId="3" borderId="8" xfId="0" applyFont="1" applyFill="1" applyBorder="1" applyAlignment="1">
      <alignment horizontal="right" vertical="center" wrapText="1"/>
    </xf>
    <xf numFmtId="0" fontId="19" fillId="0" borderId="35" xfId="0" applyFont="1" applyFill="1" applyBorder="1" applyAlignment="1">
      <alignment vertical="center" wrapText="1"/>
    </xf>
    <xf numFmtId="44" fontId="19" fillId="0" borderId="9" xfId="7" applyFont="1" applyFill="1" applyBorder="1" applyAlignment="1">
      <alignment vertical="center" wrapText="1"/>
    </xf>
    <xf numFmtId="0" fontId="12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0" fillId="5" borderId="0" xfId="0" applyFill="1"/>
    <xf numFmtId="3" fontId="0" fillId="0" borderId="8" xfId="0" applyNumberFormat="1" applyFill="1" applyBorder="1" applyAlignment="1">
      <alignment horizontal="center" vertical="center"/>
    </xf>
    <xf numFmtId="3" fontId="0" fillId="0" borderId="8" xfId="0" applyNumberForma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/>
    </xf>
    <xf numFmtId="0" fontId="0" fillId="0" borderId="8" xfId="0" quotePrefix="1" applyFill="1" applyBorder="1" applyAlignment="1">
      <alignment horizontal="center" vertical="center"/>
    </xf>
    <xf numFmtId="167" fontId="4" fillId="0" borderId="8" xfId="8" applyNumberFormat="1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26" fillId="0" borderId="8" xfId="0" applyFont="1" applyFill="1" applyBorder="1" applyAlignment="1">
      <alignment horizontal="center" vertical="center"/>
    </xf>
    <xf numFmtId="0" fontId="19" fillId="0" borderId="39" xfId="0" applyFont="1" applyFill="1" applyBorder="1" applyAlignment="1">
      <alignment horizontal="center" vertical="center" wrapText="1"/>
    </xf>
    <xf numFmtId="0" fontId="19" fillId="0" borderId="12" xfId="0" applyFont="1" applyBorder="1" applyAlignment="1">
      <alignment vertical="center" wrapText="1"/>
    </xf>
    <xf numFmtId="0" fontId="19" fillId="0" borderId="12" xfId="0" applyFont="1" applyFill="1" applyBorder="1" applyAlignment="1">
      <alignment horizontal="center" vertical="center" wrapText="1"/>
    </xf>
    <xf numFmtId="167" fontId="4" fillId="0" borderId="12" xfId="8" applyNumberFormat="1" applyFont="1" applyFill="1" applyBorder="1" applyAlignment="1">
      <alignment horizontal="center" vertical="center"/>
    </xf>
    <xf numFmtId="167" fontId="4" fillId="0" borderId="10" xfId="8" applyNumberFormat="1" applyFont="1" applyFill="1" applyBorder="1" applyAlignment="1">
      <alignment horizontal="center" vertical="center"/>
    </xf>
    <xf numFmtId="0" fontId="15" fillId="0" borderId="0" xfId="0" applyFont="1" applyFill="1"/>
    <xf numFmtId="167" fontId="0" fillId="0" borderId="0" xfId="8" applyNumberFormat="1" applyFont="1" applyFill="1"/>
    <xf numFmtId="167" fontId="0" fillId="0" borderId="6" xfId="8" applyNumberFormat="1" applyFont="1" applyFill="1" applyBorder="1" applyAlignment="1">
      <alignment horizontal="center"/>
    </xf>
    <xf numFmtId="0" fontId="0" fillId="0" borderId="35" xfId="0" applyBorder="1"/>
    <xf numFmtId="0" fontId="0" fillId="0" borderId="42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19" fillId="4" borderId="12" xfId="0" applyFont="1" applyFill="1" applyBorder="1" applyAlignment="1">
      <alignment vertical="center" wrapText="1"/>
    </xf>
    <xf numFmtId="44" fontId="0" fillId="0" borderId="0" xfId="0" applyNumberFormat="1"/>
    <xf numFmtId="44" fontId="24" fillId="0" borderId="0" xfId="0" applyNumberFormat="1" applyFont="1" applyBorder="1"/>
    <xf numFmtId="0" fontId="22" fillId="0" borderId="0" xfId="0" applyFont="1" applyAlignment="1">
      <alignment horizontal="right" vertical="center"/>
    </xf>
    <xf numFmtId="0" fontId="24" fillId="0" borderId="0" xfId="0" applyFont="1" applyAlignment="1">
      <alignment horizontal="right"/>
    </xf>
    <xf numFmtId="44" fontId="27" fillId="0" borderId="0" xfId="0" applyNumberFormat="1" applyFont="1" applyAlignment="1">
      <alignment horizontal="left"/>
    </xf>
    <xf numFmtId="0" fontId="0" fillId="0" borderId="7" xfId="0" applyFill="1" applyBorder="1" applyAlignment="1">
      <alignment horizontal="center"/>
    </xf>
    <xf numFmtId="44" fontId="19" fillId="0" borderId="39" xfId="7" applyFont="1" applyFill="1" applyBorder="1" applyAlignment="1">
      <alignment vertical="center" wrapText="1"/>
    </xf>
    <xf numFmtId="8" fontId="19" fillId="0" borderId="0" xfId="0" applyNumberFormat="1" applyFont="1" applyFill="1" applyBorder="1" applyAlignment="1">
      <alignment horizontal="right" vertical="center" wrapText="1"/>
    </xf>
    <xf numFmtId="8" fontId="19" fillId="0" borderId="28" xfId="0" applyNumberFormat="1" applyFont="1" applyFill="1" applyBorder="1" applyAlignment="1">
      <alignment horizontal="right" vertical="center" wrapText="1"/>
    </xf>
    <xf numFmtId="0" fontId="17" fillId="0" borderId="1" xfId="0" applyFont="1" applyFill="1" applyBorder="1" applyAlignment="1">
      <alignment horizontal="center" vertical="center" wrapText="1"/>
    </xf>
    <xf numFmtId="44" fontId="0" fillId="0" borderId="8" xfId="0" applyNumberFormat="1" applyBorder="1"/>
    <xf numFmtId="44" fontId="0" fillId="0" borderId="10" xfId="0" applyNumberFormat="1" applyBorder="1"/>
    <xf numFmtId="0" fontId="17" fillId="6" borderId="40" xfId="0" applyFont="1" applyFill="1" applyBorder="1" applyAlignment="1">
      <alignment horizontal="center" vertical="center" wrapText="1"/>
    </xf>
    <xf numFmtId="0" fontId="17" fillId="6" borderId="2" xfId="0" applyFont="1" applyFill="1" applyBorder="1" applyAlignment="1">
      <alignment horizontal="center" vertical="center" wrapText="1"/>
    </xf>
    <xf numFmtId="0" fontId="17" fillId="6" borderId="30" xfId="0" applyFont="1" applyFill="1" applyBorder="1" applyAlignment="1">
      <alignment vertical="center"/>
    </xf>
    <xf numFmtId="0" fontId="17" fillId="6" borderId="27" xfId="0" applyFont="1" applyFill="1" applyBorder="1" applyAlignment="1">
      <alignment vertical="center" wrapText="1"/>
    </xf>
    <xf numFmtId="0" fontId="17" fillId="6" borderId="31" xfId="0" applyFont="1" applyFill="1" applyBorder="1" applyAlignment="1">
      <alignment vertical="center" wrapText="1"/>
    </xf>
    <xf numFmtId="0" fontId="17" fillId="6" borderId="45" xfId="0" applyFont="1" applyFill="1" applyBorder="1" applyAlignment="1">
      <alignment vertical="center" wrapText="1"/>
    </xf>
    <xf numFmtId="0" fontId="17" fillId="6" borderId="28" xfId="0" applyFont="1" applyFill="1" applyBorder="1" applyAlignment="1">
      <alignment vertical="center"/>
    </xf>
    <xf numFmtId="0" fontId="17" fillId="6" borderId="32" xfId="0" applyFont="1" applyFill="1" applyBorder="1" applyAlignment="1">
      <alignment vertical="center"/>
    </xf>
    <xf numFmtId="0" fontId="17" fillId="6" borderId="29" xfId="0" applyFont="1" applyFill="1" applyBorder="1" applyAlignment="1">
      <alignment vertical="center"/>
    </xf>
    <xf numFmtId="44" fontId="0" fillId="0" borderId="6" xfId="0" applyNumberFormat="1" applyBorder="1"/>
    <xf numFmtId="0" fontId="0" fillId="5" borderId="0" xfId="0" applyFont="1" applyFill="1" applyAlignment="1">
      <alignment horizontal="left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7" fontId="4" fillId="0" borderId="1" xfId="8" applyNumberFormat="1" applyFont="1" applyFill="1" applyBorder="1" applyAlignment="1">
      <alignment horizontal="center" vertical="center" wrapText="1"/>
    </xf>
    <xf numFmtId="0" fontId="18" fillId="0" borderId="33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167" fontId="18" fillId="0" borderId="6" xfId="8" applyNumberFormat="1" applyFont="1" applyFill="1" applyBorder="1" applyAlignment="1">
      <alignment horizontal="center" vertical="center" wrapText="1"/>
    </xf>
    <xf numFmtId="3" fontId="0" fillId="0" borderId="26" xfId="0" applyNumberFormat="1" applyFill="1" applyBorder="1" applyAlignment="1">
      <alignment horizontal="center" vertical="center"/>
    </xf>
    <xf numFmtId="44" fontId="15" fillId="0" borderId="8" xfId="0" applyNumberFormat="1" applyFont="1" applyFill="1" applyBorder="1"/>
    <xf numFmtId="0" fontId="18" fillId="0" borderId="26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167" fontId="18" fillId="0" borderId="8" xfId="8" applyNumberFormat="1" applyFont="1" applyFill="1" applyBorder="1" applyAlignment="1">
      <alignment horizontal="center" vertical="center" wrapText="1"/>
    </xf>
    <xf numFmtId="0" fontId="19" fillId="0" borderId="26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  <xf numFmtId="3" fontId="0" fillId="0" borderId="14" xfId="0" applyNumberFormat="1" applyFill="1" applyBorder="1" applyAlignment="1">
      <alignment horizontal="center" vertical="center"/>
    </xf>
    <xf numFmtId="3" fontId="0" fillId="0" borderId="25" xfId="0" applyNumberFormat="1" applyFill="1" applyBorder="1" applyAlignment="1">
      <alignment horizontal="center" vertical="center"/>
    </xf>
    <xf numFmtId="1" fontId="14" fillId="0" borderId="1" xfId="7" applyNumberFormat="1" applyFont="1" applyFill="1" applyBorder="1" applyAlignment="1">
      <alignment horizontal="center" vertical="center"/>
    </xf>
    <xf numFmtId="3" fontId="0" fillId="0" borderId="23" xfId="0" applyNumberFormat="1" applyFill="1" applyBorder="1" applyAlignment="1">
      <alignment horizontal="center" vertical="center"/>
    </xf>
    <xf numFmtId="44" fontId="15" fillId="0" borderId="6" xfId="0" applyNumberFormat="1" applyFont="1" applyFill="1" applyBorder="1"/>
    <xf numFmtId="3" fontId="0" fillId="0" borderId="24" xfId="0" applyNumberFormat="1" applyFill="1" applyBorder="1" applyAlignment="1">
      <alignment horizontal="center" vertical="center"/>
    </xf>
    <xf numFmtId="0" fontId="0" fillId="0" borderId="43" xfId="0" applyFill="1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0" fillId="0" borderId="8" xfId="0" applyFill="1" applyBorder="1" applyAlignment="1">
      <alignment horizontal="center"/>
    </xf>
    <xf numFmtId="167" fontId="4" fillId="0" borderId="36" xfId="8" applyNumberFormat="1" applyFont="1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41" xfId="0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/>
    </xf>
    <xf numFmtId="167" fontId="4" fillId="0" borderId="41" xfId="8" applyNumberFormat="1" applyFont="1" applyFill="1" applyBorder="1" applyAlignment="1">
      <alignment horizontal="center" vertical="center"/>
    </xf>
    <xf numFmtId="44" fontId="15" fillId="0" borderId="10" xfId="0" applyNumberFormat="1" applyFont="1" applyFill="1" applyBorder="1"/>
    <xf numFmtId="0" fontId="0" fillId="0" borderId="44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/>
    </xf>
    <xf numFmtId="167" fontId="4" fillId="0" borderId="42" xfId="8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vertical="center"/>
    </xf>
    <xf numFmtId="1" fontId="14" fillId="0" borderId="4" xfId="7" applyNumberFormat="1" applyFont="1" applyFill="1" applyBorder="1" applyAlignment="1">
      <alignment horizontal="center" vertical="center"/>
    </xf>
    <xf numFmtId="44" fontId="14" fillId="0" borderId="1" xfId="7" applyFont="1" applyFill="1" applyBorder="1" applyAlignment="1">
      <alignment vertical="center"/>
    </xf>
    <xf numFmtId="44" fontId="27" fillId="0" borderId="1" xfId="0" applyNumberFormat="1" applyFont="1" applyBorder="1" applyAlignment="1">
      <alignment horizontal="left"/>
    </xf>
    <xf numFmtId="0" fontId="29" fillId="3" borderId="6" xfId="0" applyFont="1" applyFill="1" applyBorder="1" applyAlignment="1">
      <alignment vertical="center" wrapText="1"/>
    </xf>
    <xf numFmtId="0" fontId="30" fillId="0" borderId="8" xfId="0" applyFont="1" applyBorder="1" applyAlignment="1">
      <alignment horizontal="center" vertical="center" wrapText="1"/>
    </xf>
    <xf numFmtId="0" fontId="29" fillId="3" borderId="8" xfId="0" applyFont="1" applyFill="1" applyBorder="1" applyAlignment="1">
      <alignment horizontal="center" vertical="center" wrapText="1"/>
    </xf>
    <xf numFmtId="0" fontId="30" fillId="0" borderId="8" xfId="0" applyFont="1" applyFill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0" fontId="0" fillId="0" borderId="0" xfId="0" applyFont="1"/>
    <xf numFmtId="0" fontId="0" fillId="0" borderId="6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0" xfId="0" applyFont="1" applyAlignment="1">
      <alignment horizontal="center" vertical="center"/>
    </xf>
    <xf numFmtId="0" fontId="19" fillId="0" borderId="0" xfId="0" applyFont="1" applyFill="1" applyBorder="1" applyAlignment="1">
      <alignment horizontal="center" vertical="center" wrapText="1"/>
    </xf>
    <xf numFmtId="168" fontId="27" fillId="0" borderId="45" xfId="0" applyNumberFormat="1" applyFont="1" applyBorder="1" applyAlignment="1">
      <alignment horizontal="center" vertical="center"/>
    </xf>
    <xf numFmtId="168" fontId="27" fillId="0" borderId="1" xfId="0" applyNumberFormat="1" applyFont="1" applyBorder="1" applyAlignment="1">
      <alignment horizontal="center" vertical="center"/>
    </xf>
    <xf numFmtId="168" fontId="27" fillId="0" borderId="46" xfId="0" applyNumberFormat="1" applyFont="1" applyBorder="1" applyAlignment="1">
      <alignment horizontal="center" vertical="center"/>
    </xf>
    <xf numFmtId="2" fontId="2" fillId="0" borderId="0" xfId="0" applyNumberFormat="1" applyFont="1" applyFill="1" applyAlignment="1"/>
    <xf numFmtId="2" fontId="0" fillId="0" borderId="0" xfId="0" applyNumberFormat="1" applyFill="1"/>
    <xf numFmtId="2" fontId="17" fillId="0" borderId="5" xfId="0" applyNumberFormat="1" applyFont="1" applyFill="1" applyBorder="1" applyAlignment="1">
      <alignment horizontal="center" vertical="center" wrapText="1"/>
    </xf>
    <xf numFmtId="2" fontId="17" fillId="6" borderId="27" xfId="0" applyNumberFormat="1" applyFont="1" applyFill="1" applyBorder="1" applyAlignment="1">
      <alignment vertical="center" wrapText="1"/>
    </xf>
    <xf numFmtId="2" fontId="19" fillId="0" borderId="24" xfId="7" applyNumberFormat="1" applyFont="1" applyFill="1" applyBorder="1" applyAlignment="1">
      <alignment vertical="center" wrapText="1"/>
    </xf>
    <xf numFmtId="2" fontId="19" fillId="0" borderId="35" xfId="7" applyNumberFormat="1" applyFont="1" applyFill="1" applyBorder="1" applyAlignment="1">
      <alignment vertical="center" wrapText="1"/>
    </xf>
    <xf numFmtId="2" fontId="19" fillId="0" borderId="25" xfId="7" applyNumberFormat="1" applyFont="1" applyFill="1" applyBorder="1" applyAlignment="1">
      <alignment vertical="center" wrapText="1"/>
    </xf>
    <xf numFmtId="2" fontId="18" fillId="0" borderId="28" xfId="0" applyNumberFormat="1" applyFont="1" applyFill="1" applyBorder="1" applyAlignment="1">
      <alignment vertical="center" wrapText="1"/>
    </xf>
    <xf numFmtId="2" fontId="17" fillId="6" borderId="2" xfId="0" applyNumberFormat="1" applyFont="1" applyFill="1" applyBorder="1" applyAlignment="1">
      <alignment horizontal="center" vertical="center" wrapText="1"/>
    </xf>
    <xf numFmtId="2" fontId="19" fillId="3" borderId="6" xfId="0" applyNumberFormat="1" applyFont="1" applyFill="1" applyBorder="1" applyAlignment="1">
      <alignment horizontal="right" vertical="center" wrapText="1"/>
    </xf>
    <xf numFmtId="2" fontId="19" fillId="0" borderId="8" xfId="7" applyNumberFormat="1" applyFont="1" applyFill="1" applyBorder="1" applyAlignment="1">
      <alignment vertical="center" wrapText="1"/>
    </xf>
    <xf numFmtId="2" fontId="19" fillId="3" borderId="8" xfId="0" applyNumberFormat="1" applyFont="1" applyFill="1" applyBorder="1" applyAlignment="1">
      <alignment horizontal="right" vertical="center" wrapText="1"/>
    </xf>
    <xf numFmtId="2" fontId="19" fillId="0" borderId="12" xfId="7" applyNumberFormat="1" applyFont="1" applyFill="1" applyBorder="1" applyAlignment="1">
      <alignment vertical="center" wrapText="1"/>
    </xf>
    <xf numFmtId="2" fontId="19" fillId="0" borderId="10" xfId="7" applyNumberFormat="1" applyFont="1" applyFill="1" applyBorder="1" applyAlignment="1">
      <alignment vertical="center" wrapText="1"/>
    </xf>
    <xf numFmtId="2" fontId="19" fillId="0" borderId="0" xfId="0" applyNumberFormat="1" applyFont="1" applyFill="1" applyBorder="1" applyAlignment="1">
      <alignment horizontal="right" vertical="center" wrapText="1"/>
    </xf>
    <xf numFmtId="2" fontId="17" fillId="6" borderId="40" xfId="0" applyNumberFormat="1" applyFont="1" applyFill="1" applyBorder="1" applyAlignment="1">
      <alignment horizontal="center" vertical="center" wrapText="1"/>
    </xf>
    <xf numFmtId="2" fontId="19" fillId="0" borderId="28" xfId="0" applyNumberFormat="1" applyFont="1" applyFill="1" applyBorder="1" applyAlignment="1">
      <alignment horizontal="right" vertical="center" wrapText="1"/>
    </xf>
    <xf numFmtId="2" fontId="17" fillId="6" borderId="1" xfId="0" applyNumberFormat="1" applyFont="1" applyFill="1" applyBorder="1" applyAlignment="1">
      <alignment horizontal="center" vertical="center" wrapText="1"/>
    </xf>
    <xf numFmtId="2" fontId="19" fillId="3" borderId="7" xfId="0" applyNumberFormat="1" applyFont="1" applyFill="1" applyBorder="1" applyAlignment="1">
      <alignment horizontal="right" vertical="center" wrapText="1"/>
    </xf>
    <xf numFmtId="2" fontId="19" fillId="3" borderId="9" xfId="0" applyNumberFormat="1" applyFont="1" applyFill="1" applyBorder="1" applyAlignment="1">
      <alignment horizontal="right" vertical="center" wrapText="1"/>
    </xf>
    <xf numFmtId="2" fontId="19" fillId="0" borderId="9" xfId="7" applyNumberFormat="1" applyFont="1" applyFill="1" applyBorder="1" applyAlignment="1">
      <alignment vertical="center" wrapText="1"/>
    </xf>
    <xf numFmtId="2" fontId="19" fillId="0" borderId="6" xfId="7" applyNumberFormat="1" applyFont="1" applyFill="1" applyBorder="1" applyAlignment="1">
      <alignment vertical="center" wrapText="1"/>
    </xf>
    <xf numFmtId="2" fontId="4" fillId="0" borderId="30" xfId="0" applyNumberFormat="1" applyFont="1" applyFill="1" applyBorder="1"/>
    <xf numFmtId="2" fontId="4" fillId="0" borderId="4" xfId="0" applyNumberFormat="1" applyFont="1" applyFill="1" applyBorder="1"/>
    <xf numFmtId="2" fontId="4" fillId="0" borderId="29" xfId="0" applyNumberFormat="1" applyFont="1" applyFill="1" applyBorder="1"/>
    <xf numFmtId="44" fontId="0" fillId="0" borderId="9" xfId="0" applyNumberFormat="1" applyBorder="1"/>
    <xf numFmtId="0" fontId="27" fillId="5" borderId="0" xfId="0" applyFont="1" applyFill="1" applyAlignment="1">
      <alignment vertical="center"/>
    </xf>
    <xf numFmtId="0" fontId="31" fillId="0" borderId="0" xfId="0" applyFont="1"/>
    <xf numFmtId="0" fontId="31" fillId="0" borderId="0" xfId="0" applyFont="1" applyFill="1"/>
    <xf numFmtId="0" fontId="27" fillId="5" borderId="0" xfId="0" applyFont="1" applyFill="1" applyAlignment="1">
      <alignment horizontal="left" vertical="center"/>
    </xf>
    <xf numFmtId="0" fontId="8" fillId="0" borderId="0" xfId="0" applyFont="1" applyAlignment="1">
      <alignment horizontal="left" wrapText="1"/>
    </xf>
    <xf numFmtId="0" fontId="6" fillId="0" borderId="0" xfId="1" applyFont="1" applyAlignment="1">
      <alignment horizontal="center"/>
    </xf>
    <xf numFmtId="0" fontId="6" fillId="0" borderId="18" xfId="1" applyFont="1" applyBorder="1" applyAlignment="1">
      <alignment horizontal="center" wrapText="1"/>
    </xf>
    <xf numFmtId="0" fontId="6" fillId="0" borderId="0" xfId="1" applyFont="1" applyBorder="1" applyAlignment="1">
      <alignment horizontal="center" wrapText="1"/>
    </xf>
    <xf numFmtId="0" fontId="6" fillId="0" borderId="19" xfId="1" applyFont="1" applyBorder="1" applyAlignment="1">
      <alignment horizontal="center" wrapText="1"/>
    </xf>
    <xf numFmtId="0" fontId="6" fillId="2" borderId="18" xfId="1" applyFont="1" applyFill="1" applyBorder="1" applyAlignment="1">
      <alignment horizontal="center"/>
    </xf>
    <xf numFmtId="0" fontId="9" fillId="2" borderId="0" xfId="1" applyFont="1" applyFill="1" applyBorder="1" applyAlignment="1">
      <alignment horizontal="center"/>
    </xf>
    <xf numFmtId="0" fontId="9" fillId="2" borderId="19" xfId="1" applyFont="1" applyFill="1" applyBorder="1" applyAlignment="1">
      <alignment horizontal="center"/>
    </xf>
    <xf numFmtId="0" fontId="6" fillId="0" borderId="18" xfId="1" applyFont="1" applyBorder="1" applyAlignment="1">
      <alignment horizontal="center"/>
    </xf>
    <xf numFmtId="0" fontId="6" fillId="0" borderId="0" xfId="1" applyFont="1" applyBorder="1" applyAlignment="1">
      <alignment horizontal="center"/>
    </xf>
    <xf numFmtId="0" fontId="6" fillId="0" borderId="19" xfId="1" applyFont="1" applyBorder="1" applyAlignment="1">
      <alignment horizontal="center"/>
    </xf>
    <xf numFmtId="0" fontId="10" fillId="2" borderId="0" xfId="1" applyFont="1" applyFill="1" applyAlignment="1">
      <alignment horizontal="center" vertical="center"/>
    </xf>
    <xf numFmtId="0" fontId="28" fillId="0" borderId="0" xfId="0" applyFont="1" applyAlignment="1">
      <alignment horizontal="left"/>
    </xf>
    <xf numFmtId="0" fontId="17" fillId="6" borderId="4" xfId="0" applyFont="1" applyFill="1" applyBorder="1" applyAlignment="1">
      <alignment vertical="center" wrapText="1"/>
    </xf>
    <xf numFmtId="0" fontId="17" fillId="6" borderId="5" xfId="0" applyFont="1" applyFill="1" applyBorder="1" applyAlignment="1">
      <alignment vertical="center" wrapText="1"/>
    </xf>
    <xf numFmtId="0" fontId="17" fillId="6" borderId="2" xfId="0" applyFont="1" applyFill="1" applyBorder="1" applyAlignment="1">
      <alignment vertical="center" wrapText="1"/>
    </xf>
    <xf numFmtId="0" fontId="17" fillId="6" borderId="22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7" fillId="6" borderId="30" xfId="0" applyFont="1" applyFill="1" applyBorder="1" applyAlignment="1">
      <alignment vertical="center" wrapText="1"/>
    </xf>
    <xf numFmtId="0" fontId="17" fillId="6" borderId="27" xfId="0" applyFont="1" applyFill="1" applyBorder="1" applyAlignment="1">
      <alignment vertical="center" wrapText="1"/>
    </xf>
    <xf numFmtId="0" fontId="17" fillId="6" borderId="38" xfId="0" applyFont="1" applyFill="1" applyBorder="1" applyAlignment="1">
      <alignment vertical="center" wrapText="1"/>
    </xf>
    <xf numFmtId="0" fontId="17" fillId="6" borderId="29" xfId="0" applyFont="1" applyFill="1" applyBorder="1" applyAlignment="1">
      <alignment vertical="center" wrapText="1"/>
    </xf>
    <xf numFmtId="0" fontId="17" fillId="6" borderId="28" xfId="0" applyFont="1" applyFill="1" applyBorder="1" applyAlignment="1">
      <alignment vertical="center" wrapText="1"/>
    </xf>
    <xf numFmtId="0" fontId="17" fillId="6" borderId="32" xfId="0" applyFont="1" applyFill="1" applyBorder="1" applyAlignment="1">
      <alignment vertical="center" wrapText="1"/>
    </xf>
    <xf numFmtId="0" fontId="17" fillId="6" borderId="31" xfId="0" applyFont="1" applyFill="1" applyBorder="1" applyAlignment="1">
      <alignment vertical="center" wrapText="1"/>
    </xf>
    <xf numFmtId="0" fontId="17" fillId="6" borderId="4" xfId="0" applyFont="1" applyFill="1" applyBorder="1" applyAlignment="1">
      <alignment horizontal="left" vertical="center" wrapText="1"/>
    </xf>
    <xf numFmtId="0" fontId="17" fillId="6" borderId="5" xfId="0" applyFont="1" applyFill="1" applyBorder="1" applyAlignment="1">
      <alignment horizontal="left" vertical="center" wrapText="1"/>
    </xf>
    <xf numFmtId="0" fontId="17" fillId="6" borderId="2" xfId="0" applyFont="1" applyFill="1" applyBorder="1" applyAlignment="1">
      <alignment horizontal="left" vertical="center" wrapText="1"/>
    </xf>
    <xf numFmtId="0" fontId="17" fillId="6" borderId="4" xfId="0" applyFont="1" applyFill="1" applyBorder="1" applyAlignment="1">
      <alignment horizontal="center" vertical="center" wrapText="1"/>
    </xf>
    <xf numFmtId="0" fontId="17" fillId="6" borderId="5" xfId="0" applyFont="1" applyFill="1" applyBorder="1" applyAlignment="1">
      <alignment horizontal="center" vertical="center" wrapText="1"/>
    </xf>
  </cellXfs>
  <cellStyles count="9">
    <cellStyle name="Euro" xfId="2" xr:uid="{00000000-0005-0000-0000-000000000000}"/>
    <cellStyle name="Milliers" xfId="8" builtinId="3"/>
    <cellStyle name="Monétaire" xfId="7" builtinId="4"/>
    <cellStyle name="Monétaire 2" xfId="3" xr:uid="{00000000-0005-0000-0000-000003000000}"/>
    <cellStyle name="Normal" xfId="0" builtinId="0"/>
    <cellStyle name="Normal 2" xfId="1" xr:uid="{00000000-0005-0000-0000-000005000000}"/>
    <cellStyle name="Normal 2 2" xfId="4" xr:uid="{00000000-0005-0000-0000-000006000000}"/>
    <cellStyle name="Normal 3" xfId="5" xr:uid="{00000000-0005-0000-0000-000007000000}"/>
    <cellStyle name="Normal 4" xfId="6" xr:uid="{00000000-0005-0000-0000-000008000000}"/>
  </cellStyles>
  <dxfs count="94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396240</xdr:colOff>
      <xdr:row>0</xdr:row>
      <xdr:rowOff>0</xdr:rowOff>
    </xdr:from>
    <xdr:to>
      <xdr:col>7</xdr:col>
      <xdr:colOff>468630</xdr:colOff>
      <xdr:row>8</xdr:row>
      <xdr:rowOff>0</xdr:rowOff>
    </xdr:to>
    <xdr:pic>
      <xdr:nvPicPr>
        <xdr:cNvPr id="3" name="Image 2" descr="vert simple2014 Reduc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25315" y="0"/>
          <a:ext cx="1691640" cy="1543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777240</xdr:colOff>
      <xdr:row>0</xdr:row>
      <xdr:rowOff>38101</xdr:rowOff>
    </xdr:from>
    <xdr:to>
      <xdr:col>4</xdr:col>
      <xdr:colOff>455083</xdr:colOff>
      <xdr:row>7</xdr:row>
      <xdr:rowOff>152400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5907" y="38101"/>
          <a:ext cx="1307676" cy="129963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\ENCOUR%20MOE\Dossier%202005\050860%20-%20HCL%20MISSION%20ATMO%20MBC%20TRAVAUX%20ENTRETIEN\ANALYSE%20LEI\BPU%20RECTIFIES\LOT%2002_MENUISERIE\Lot%2002%20-menuiseri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OUPES - LOTS"/>
      <sheetName val="Page de garde"/>
      <sheetName val="NOTA"/>
      <sheetName val="Bordereau"/>
      <sheetName val="signature"/>
      <sheetName val="BQE "/>
    </sheetNames>
    <sheetDataSet>
      <sheetData sheetId="0"/>
      <sheetData sheetId="1" refreshError="1"/>
      <sheetData sheetId="2" refreshError="1"/>
      <sheetData sheetId="3"/>
      <sheetData sheetId="4" refreshError="1"/>
      <sheetData sheetId="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0:H44"/>
  <sheetViews>
    <sheetView showGridLines="0" tabSelected="1" zoomScale="90" zoomScaleNormal="90" zoomScaleSheetLayoutView="80" workbookViewId="0">
      <selection activeCell="J20" sqref="J20"/>
    </sheetView>
  </sheetViews>
  <sheetFormatPr baseColWidth="10" defaultRowHeight="12.75" x14ac:dyDescent="0.2"/>
  <cols>
    <col min="1" max="1" width="11.5703125" style="3"/>
    <col min="2" max="7" width="11.7109375" style="3" customWidth="1"/>
    <col min="8" max="8" width="26.5703125" style="3" customWidth="1"/>
    <col min="9" max="257" width="11.42578125" style="3"/>
    <col min="258" max="263" width="11.7109375" style="3" customWidth="1"/>
    <col min="264" max="264" width="18" style="3" customWidth="1"/>
    <col min="265" max="513" width="11.42578125" style="3"/>
    <col min="514" max="519" width="11.7109375" style="3" customWidth="1"/>
    <col min="520" max="520" width="18" style="3" customWidth="1"/>
    <col min="521" max="769" width="11.42578125" style="3"/>
    <col min="770" max="775" width="11.7109375" style="3" customWidth="1"/>
    <col min="776" max="776" width="18" style="3" customWidth="1"/>
    <col min="777" max="1025" width="11.42578125" style="3"/>
    <col min="1026" max="1031" width="11.7109375" style="3" customWidth="1"/>
    <col min="1032" max="1032" width="18" style="3" customWidth="1"/>
    <col min="1033" max="1281" width="11.42578125" style="3"/>
    <col min="1282" max="1287" width="11.7109375" style="3" customWidth="1"/>
    <col min="1288" max="1288" width="18" style="3" customWidth="1"/>
    <col min="1289" max="1537" width="11.42578125" style="3"/>
    <col min="1538" max="1543" width="11.7109375" style="3" customWidth="1"/>
    <col min="1544" max="1544" width="18" style="3" customWidth="1"/>
    <col min="1545" max="1793" width="11.42578125" style="3"/>
    <col min="1794" max="1799" width="11.7109375" style="3" customWidth="1"/>
    <col min="1800" max="1800" width="18" style="3" customWidth="1"/>
    <col min="1801" max="2049" width="11.42578125" style="3"/>
    <col min="2050" max="2055" width="11.7109375" style="3" customWidth="1"/>
    <col min="2056" max="2056" width="18" style="3" customWidth="1"/>
    <col min="2057" max="2305" width="11.42578125" style="3"/>
    <col min="2306" max="2311" width="11.7109375" style="3" customWidth="1"/>
    <col min="2312" max="2312" width="18" style="3" customWidth="1"/>
    <col min="2313" max="2561" width="11.42578125" style="3"/>
    <col min="2562" max="2567" width="11.7109375" style="3" customWidth="1"/>
    <col min="2568" max="2568" width="18" style="3" customWidth="1"/>
    <col min="2569" max="2817" width="11.42578125" style="3"/>
    <col min="2818" max="2823" width="11.7109375" style="3" customWidth="1"/>
    <col min="2824" max="2824" width="18" style="3" customWidth="1"/>
    <col min="2825" max="3073" width="11.42578125" style="3"/>
    <col min="3074" max="3079" width="11.7109375" style="3" customWidth="1"/>
    <col min="3080" max="3080" width="18" style="3" customWidth="1"/>
    <col min="3081" max="3329" width="11.42578125" style="3"/>
    <col min="3330" max="3335" width="11.7109375" style="3" customWidth="1"/>
    <col min="3336" max="3336" width="18" style="3" customWidth="1"/>
    <col min="3337" max="3585" width="11.42578125" style="3"/>
    <col min="3586" max="3591" width="11.7109375" style="3" customWidth="1"/>
    <col min="3592" max="3592" width="18" style="3" customWidth="1"/>
    <col min="3593" max="3841" width="11.42578125" style="3"/>
    <col min="3842" max="3847" width="11.7109375" style="3" customWidth="1"/>
    <col min="3848" max="3848" width="18" style="3" customWidth="1"/>
    <col min="3849" max="4097" width="11.42578125" style="3"/>
    <col min="4098" max="4103" width="11.7109375" style="3" customWidth="1"/>
    <col min="4104" max="4104" width="18" style="3" customWidth="1"/>
    <col min="4105" max="4353" width="11.42578125" style="3"/>
    <col min="4354" max="4359" width="11.7109375" style="3" customWidth="1"/>
    <col min="4360" max="4360" width="18" style="3" customWidth="1"/>
    <col min="4361" max="4609" width="11.42578125" style="3"/>
    <col min="4610" max="4615" width="11.7109375" style="3" customWidth="1"/>
    <col min="4616" max="4616" width="18" style="3" customWidth="1"/>
    <col min="4617" max="4865" width="11.42578125" style="3"/>
    <col min="4866" max="4871" width="11.7109375" style="3" customWidth="1"/>
    <col min="4872" max="4872" width="18" style="3" customWidth="1"/>
    <col min="4873" max="5121" width="11.42578125" style="3"/>
    <col min="5122" max="5127" width="11.7109375" style="3" customWidth="1"/>
    <col min="5128" max="5128" width="18" style="3" customWidth="1"/>
    <col min="5129" max="5377" width="11.42578125" style="3"/>
    <col min="5378" max="5383" width="11.7109375" style="3" customWidth="1"/>
    <col min="5384" max="5384" width="18" style="3" customWidth="1"/>
    <col min="5385" max="5633" width="11.42578125" style="3"/>
    <col min="5634" max="5639" width="11.7109375" style="3" customWidth="1"/>
    <col min="5640" max="5640" width="18" style="3" customWidth="1"/>
    <col min="5641" max="5889" width="11.42578125" style="3"/>
    <col min="5890" max="5895" width="11.7109375" style="3" customWidth="1"/>
    <col min="5896" max="5896" width="18" style="3" customWidth="1"/>
    <col min="5897" max="6145" width="11.42578125" style="3"/>
    <col min="6146" max="6151" width="11.7109375" style="3" customWidth="1"/>
    <col min="6152" max="6152" width="18" style="3" customWidth="1"/>
    <col min="6153" max="6401" width="11.42578125" style="3"/>
    <col min="6402" max="6407" width="11.7109375" style="3" customWidth="1"/>
    <col min="6408" max="6408" width="18" style="3" customWidth="1"/>
    <col min="6409" max="6657" width="11.42578125" style="3"/>
    <col min="6658" max="6663" width="11.7109375" style="3" customWidth="1"/>
    <col min="6664" max="6664" width="18" style="3" customWidth="1"/>
    <col min="6665" max="6913" width="11.42578125" style="3"/>
    <col min="6914" max="6919" width="11.7109375" style="3" customWidth="1"/>
    <col min="6920" max="6920" width="18" style="3" customWidth="1"/>
    <col min="6921" max="7169" width="11.42578125" style="3"/>
    <col min="7170" max="7175" width="11.7109375" style="3" customWidth="1"/>
    <col min="7176" max="7176" width="18" style="3" customWidth="1"/>
    <col min="7177" max="7425" width="11.42578125" style="3"/>
    <col min="7426" max="7431" width="11.7109375" style="3" customWidth="1"/>
    <col min="7432" max="7432" width="18" style="3" customWidth="1"/>
    <col min="7433" max="7681" width="11.42578125" style="3"/>
    <col min="7682" max="7687" width="11.7109375" style="3" customWidth="1"/>
    <col min="7688" max="7688" width="18" style="3" customWidth="1"/>
    <col min="7689" max="7937" width="11.42578125" style="3"/>
    <col min="7938" max="7943" width="11.7109375" style="3" customWidth="1"/>
    <col min="7944" max="7944" width="18" style="3" customWidth="1"/>
    <col min="7945" max="8193" width="11.42578125" style="3"/>
    <col min="8194" max="8199" width="11.7109375" style="3" customWidth="1"/>
    <col min="8200" max="8200" width="18" style="3" customWidth="1"/>
    <col min="8201" max="8449" width="11.42578125" style="3"/>
    <col min="8450" max="8455" width="11.7109375" style="3" customWidth="1"/>
    <col min="8456" max="8456" width="18" style="3" customWidth="1"/>
    <col min="8457" max="8705" width="11.42578125" style="3"/>
    <col min="8706" max="8711" width="11.7109375" style="3" customWidth="1"/>
    <col min="8712" max="8712" width="18" style="3" customWidth="1"/>
    <col min="8713" max="8961" width="11.42578125" style="3"/>
    <col min="8962" max="8967" width="11.7109375" style="3" customWidth="1"/>
    <col min="8968" max="8968" width="18" style="3" customWidth="1"/>
    <col min="8969" max="9217" width="11.42578125" style="3"/>
    <col min="9218" max="9223" width="11.7109375" style="3" customWidth="1"/>
    <col min="9224" max="9224" width="18" style="3" customWidth="1"/>
    <col min="9225" max="9473" width="11.42578125" style="3"/>
    <col min="9474" max="9479" width="11.7109375" style="3" customWidth="1"/>
    <col min="9480" max="9480" width="18" style="3" customWidth="1"/>
    <col min="9481" max="9729" width="11.42578125" style="3"/>
    <col min="9730" max="9735" width="11.7109375" style="3" customWidth="1"/>
    <col min="9736" max="9736" width="18" style="3" customWidth="1"/>
    <col min="9737" max="9985" width="11.42578125" style="3"/>
    <col min="9986" max="9991" width="11.7109375" style="3" customWidth="1"/>
    <col min="9992" max="9992" width="18" style="3" customWidth="1"/>
    <col min="9993" max="10241" width="11.42578125" style="3"/>
    <col min="10242" max="10247" width="11.7109375" style="3" customWidth="1"/>
    <col min="10248" max="10248" width="18" style="3" customWidth="1"/>
    <col min="10249" max="10497" width="11.42578125" style="3"/>
    <col min="10498" max="10503" width="11.7109375" style="3" customWidth="1"/>
    <col min="10504" max="10504" width="18" style="3" customWidth="1"/>
    <col min="10505" max="10753" width="11.42578125" style="3"/>
    <col min="10754" max="10759" width="11.7109375" style="3" customWidth="1"/>
    <col min="10760" max="10760" width="18" style="3" customWidth="1"/>
    <col min="10761" max="11009" width="11.42578125" style="3"/>
    <col min="11010" max="11015" width="11.7109375" style="3" customWidth="1"/>
    <col min="11016" max="11016" width="18" style="3" customWidth="1"/>
    <col min="11017" max="11265" width="11.42578125" style="3"/>
    <col min="11266" max="11271" width="11.7109375" style="3" customWidth="1"/>
    <col min="11272" max="11272" width="18" style="3" customWidth="1"/>
    <col min="11273" max="11521" width="11.42578125" style="3"/>
    <col min="11522" max="11527" width="11.7109375" style="3" customWidth="1"/>
    <col min="11528" max="11528" width="18" style="3" customWidth="1"/>
    <col min="11529" max="11777" width="11.42578125" style="3"/>
    <col min="11778" max="11783" width="11.7109375" style="3" customWidth="1"/>
    <col min="11784" max="11784" width="18" style="3" customWidth="1"/>
    <col min="11785" max="12033" width="11.42578125" style="3"/>
    <col min="12034" max="12039" width="11.7109375" style="3" customWidth="1"/>
    <col min="12040" max="12040" width="18" style="3" customWidth="1"/>
    <col min="12041" max="12289" width="11.42578125" style="3"/>
    <col min="12290" max="12295" width="11.7109375" style="3" customWidth="1"/>
    <col min="12296" max="12296" width="18" style="3" customWidth="1"/>
    <col min="12297" max="12545" width="11.42578125" style="3"/>
    <col min="12546" max="12551" width="11.7109375" style="3" customWidth="1"/>
    <col min="12552" max="12552" width="18" style="3" customWidth="1"/>
    <col min="12553" max="12801" width="11.42578125" style="3"/>
    <col min="12802" max="12807" width="11.7109375" style="3" customWidth="1"/>
    <col min="12808" max="12808" width="18" style="3" customWidth="1"/>
    <col min="12809" max="13057" width="11.42578125" style="3"/>
    <col min="13058" max="13063" width="11.7109375" style="3" customWidth="1"/>
    <col min="13064" max="13064" width="18" style="3" customWidth="1"/>
    <col min="13065" max="13313" width="11.42578125" style="3"/>
    <col min="13314" max="13319" width="11.7109375" style="3" customWidth="1"/>
    <col min="13320" max="13320" width="18" style="3" customWidth="1"/>
    <col min="13321" max="13569" width="11.42578125" style="3"/>
    <col min="13570" max="13575" width="11.7109375" style="3" customWidth="1"/>
    <col min="13576" max="13576" width="18" style="3" customWidth="1"/>
    <col min="13577" max="13825" width="11.42578125" style="3"/>
    <col min="13826" max="13831" width="11.7109375" style="3" customWidth="1"/>
    <col min="13832" max="13832" width="18" style="3" customWidth="1"/>
    <col min="13833" max="14081" width="11.42578125" style="3"/>
    <col min="14082" max="14087" width="11.7109375" style="3" customWidth="1"/>
    <col min="14088" max="14088" width="18" style="3" customWidth="1"/>
    <col min="14089" max="14337" width="11.42578125" style="3"/>
    <col min="14338" max="14343" width="11.7109375" style="3" customWidth="1"/>
    <col min="14344" max="14344" width="18" style="3" customWidth="1"/>
    <col min="14345" max="14593" width="11.42578125" style="3"/>
    <col min="14594" max="14599" width="11.7109375" style="3" customWidth="1"/>
    <col min="14600" max="14600" width="18" style="3" customWidth="1"/>
    <col min="14601" max="14849" width="11.42578125" style="3"/>
    <col min="14850" max="14855" width="11.7109375" style="3" customWidth="1"/>
    <col min="14856" max="14856" width="18" style="3" customWidth="1"/>
    <col min="14857" max="15105" width="11.42578125" style="3"/>
    <col min="15106" max="15111" width="11.7109375" style="3" customWidth="1"/>
    <col min="15112" max="15112" width="18" style="3" customWidth="1"/>
    <col min="15113" max="15361" width="11.42578125" style="3"/>
    <col min="15362" max="15367" width="11.7109375" style="3" customWidth="1"/>
    <col min="15368" max="15368" width="18" style="3" customWidth="1"/>
    <col min="15369" max="15617" width="11.42578125" style="3"/>
    <col min="15618" max="15623" width="11.7109375" style="3" customWidth="1"/>
    <col min="15624" max="15624" width="18" style="3" customWidth="1"/>
    <col min="15625" max="15873" width="11.42578125" style="3"/>
    <col min="15874" max="15879" width="11.7109375" style="3" customWidth="1"/>
    <col min="15880" max="15880" width="18" style="3" customWidth="1"/>
    <col min="15881" max="16129" width="11.42578125" style="3"/>
    <col min="16130" max="16135" width="11.7109375" style="3" customWidth="1"/>
    <col min="16136" max="16136" width="18" style="3" customWidth="1"/>
    <col min="16137" max="16384" width="11.42578125" style="3"/>
  </cols>
  <sheetData>
    <row r="10" spans="2:8" x14ac:dyDescent="0.2">
      <c r="B10" s="2"/>
      <c r="C10" s="2"/>
      <c r="D10" s="2"/>
      <c r="E10" s="2"/>
      <c r="F10" s="2"/>
      <c r="G10" s="2"/>
      <c r="H10" s="2"/>
    </row>
    <row r="11" spans="2:8" ht="18.75" x14ac:dyDescent="0.3">
      <c r="B11" s="235" t="s">
        <v>220</v>
      </c>
      <c r="C11" s="235"/>
      <c r="D11" s="235"/>
      <c r="E11" s="235"/>
      <c r="F11" s="235"/>
      <c r="G11" s="235"/>
      <c r="H11" s="235"/>
    </row>
    <row r="12" spans="2:8" ht="15.75" x14ac:dyDescent="0.25">
      <c r="B12" s="4"/>
      <c r="C12" s="4"/>
      <c r="D12" s="4"/>
      <c r="E12" s="4"/>
      <c r="F12" s="4"/>
      <c r="G12" s="4"/>
      <c r="H12" s="4"/>
    </row>
    <row r="13" spans="2:8" ht="15.75" x14ac:dyDescent="0.25">
      <c r="B13" s="4"/>
      <c r="C13" s="4"/>
      <c r="D13" s="4"/>
      <c r="E13" s="4"/>
      <c r="F13" s="4"/>
      <c r="G13" s="4"/>
      <c r="H13" s="4"/>
    </row>
    <row r="14" spans="2:8" ht="18.75" x14ac:dyDescent="0.3">
      <c r="B14" s="235" t="s">
        <v>221</v>
      </c>
      <c r="C14" s="235"/>
      <c r="D14" s="235"/>
      <c r="E14" s="235"/>
      <c r="F14" s="235"/>
      <c r="G14" s="235"/>
      <c r="H14" s="235"/>
    </row>
    <row r="15" spans="2:8" x14ac:dyDescent="0.2">
      <c r="B15" s="5"/>
      <c r="C15" s="5"/>
      <c r="D15" s="5"/>
      <c r="E15" s="5"/>
      <c r="F15" s="5"/>
      <c r="G15" s="5"/>
      <c r="H15" s="5"/>
    </row>
    <row r="18" spans="2:8" ht="4.5" customHeight="1" x14ac:dyDescent="0.2"/>
    <row r="19" spans="2:8" ht="28.5" customHeight="1" x14ac:dyDescent="0.2">
      <c r="B19" s="6"/>
      <c r="C19" s="2"/>
      <c r="D19" s="2"/>
      <c r="E19" s="2"/>
      <c r="F19" s="2"/>
      <c r="G19" s="2"/>
      <c r="H19" s="7"/>
    </row>
    <row r="20" spans="2:8" ht="124.9" customHeight="1" x14ac:dyDescent="0.3">
      <c r="B20" s="236" t="s">
        <v>507</v>
      </c>
      <c r="C20" s="237"/>
      <c r="D20" s="237"/>
      <c r="E20" s="237"/>
      <c r="F20" s="237"/>
      <c r="G20" s="237"/>
      <c r="H20" s="238"/>
    </row>
    <row r="21" spans="2:8" ht="18.75" x14ac:dyDescent="0.3">
      <c r="B21" s="236" t="s">
        <v>405</v>
      </c>
      <c r="C21" s="237"/>
      <c r="D21" s="237"/>
      <c r="E21" s="237"/>
      <c r="F21" s="237"/>
      <c r="G21" s="237"/>
      <c r="H21" s="238"/>
    </row>
    <row r="22" spans="2:8" x14ac:dyDescent="0.2">
      <c r="B22" s="8"/>
      <c r="C22" s="9"/>
      <c r="D22" s="9"/>
      <c r="E22" s="9"/>
      <c r="F22" s="9"/>
      <c r="G22" s="9"/>
      <c r="H22" s="10"/>
    </row>
    <row r="23" spans="2:8" x14ac:dyDescent="0.2">
      <c r="B23" s="8"/>
      <c r="C23" s="9"/>
      <c r="D23" s="9"/>
      <c r="E23" s="9"/>
      <c r="F23" s="9"/>
      <c r="G23" s="9"/>
      <c r="H23" s="10"/>
    </row>
    <row r="24" spans="2:8" ht="18.75" x14ac:dyDescent="0.3">
      <c r="B24" s="239" t="s">
        <v>406</v>
      </c>
      <c r="C24" s="240"/>
      <c r="D24" s="240"/>
      <c r="E24" s="240"/>
      <c r="F24" s="240"/>
      <c r="G24" s="240"/>
      <c r="H24" s="241"/>
    </row>
    <row r="25" spans="2:8" x14ac:dyDescent="0.2">
      <c r="B25" s="8"/>
      <c r="C25" s="9"/>
      <c r="D25" s="9"/>
      <c r="E25" s="9"/>
      <c r="F25" s="9"/>
      <c r="G25" s="9"/>
      <c r="H25" s="10"/>
    </row>
    <row r="26" spans="2:8" x14ac:dyDescent="0.2">
      <c r="B26" s="11"/>
      <c r="C26" s="5"/>
      <c r="D26" s="5"/>
      <c r="E26" s="5"/>
      <c r="F26" s="5"/>
      <c r="G26" s="5"/>
      <c r="H26" s="12"/>
    </row>
    <row r="30" spans="2:8" x14ac:dyDescent="0.2">
      <c r="B30" s="6"/>
      <c r="C30" s="2"/>
      <c r="D30" s="2"/>
      <c r="E30" s="2"/>
      <c r="F30" s="2"/>
      <c r="G30" s="2"/>
      <c r="H30" s="7"/>
    </row>
    <row r="31" spans="2:8" ht="18.75" x14ac:dyDescent="0.3">
      <c r="B31" s="242" t="s">
        <v>222</v>
      </c>
      <c r="C31" s="243"/>
      <c r="D31" s="243"/>
      <c r="E31" s="243"/>
      <c r="F31" s="243"/>
      <c r="G31" s="243"/>
      <c r="H31" s="244"/>
    </row>
    <row r="32" spans="2:8" x14ac:dyDescent="0.2">
      <c r="B32" s="11"/>
      <c r="C32" s="5"/>
      <c r="D32" s="5"/>
      <c r="E32" s="5"/>
      <c r="F32" s="5"/>
      <c r="G32" s="5"/>
      <c r="H32" s="12"/>
    </row>
    <row r="35" spans="2:8" ht="18.75" customHeight="1" x14ac:dyDescent="0.2">
      <c r="B35" s="245" t="s">
        <v>223</v>
      </c>
      <c r="C35" s="245"/>
      <c r="D35" s="245"/>
      <c r="E35" s="245"/>
      <c r="F35" s="245"/>
      <c r="G35" s="245"/>
      <c r="H35" s="245"/>
    </row>
    <row r="38" spans="2:8" ht="18.75" x14ac:dyDescent="0.3">
      <c r="B38" s="235" t="s">
        <v>224</v>
      </c>
      <c r="C38" s="235"/>
      <c r="D38" s="235"/>
      <c r="E38" s="235"/>
      <c r="F38" s="235"/>
      <c r="G38" s="235"/>
      <c r="H38" s="235"/>
    </row>
    <row r="39" spans="2:8" ht="18.75" x14ac:dyDescent="0.3">
      <c r="B39" s="235" t="s">
        <v>466</v>
      </c>
      <c r="C39" s="235"/>
      <c r="D39" s="235"/>
      <c r="E39" s="235"/>
      <c r="F39" s="235"/>
      <c r="G39" s="235"/>
      <c r="H39" s="235"/>
    </row>
    <row r="40" spans="2:8" ht="18.75" x14ac:dyDescent="0.3">
      <c r="B40" s="235" t="s">
        <v>467</v>
      </c>
      <c r="C40" s="235"/>
      <c r="D40" s="235"/>
      <c r="E40" s="235"/>
      <c r="F40" s="235"/>
      <c r="G40" s="235"/>
      <c r="H40" s="235"/>
    </row>
    <row r="42" spans="2:8" ht="31.5" customHeight="1" x14ac:dyDescent="0.25">
      <c r="B42" s="234" t="s">
        <v>225</v>
      </c>
      <c r="C42" s="234"/>
    </row>
    <row r="43" spans="2:8" ht="15" x14ac:dyDescent="0.25">
      <c r="B43" s="13"/>
    </row>
    <row r="44" spans="2:8" ht="15.75" x14ac:dyDescent="0.25">
      <c r="B44" s="14" t="s">
        <v>226</v>
      </c>
    </row>
  </sheetData>
  <mergeCells count="11">
    <mergeCell ref="B42:C42"/>
    <mergeCell ref="B11:H11"/>
    <mergeCell ref="B14:H14"/>
    <mergeCell ref="B20:H20"/>
    <mergeCell ref="B21:H21"/>
    <mergeCell ref="B24:H24"/>
    <mergeCell ref="B31:H31"/>
    <mergeCell ref="B35:H35"/>
    <mergeCell ref="B38:H38"/>
    <mergeCell ref="B39:H39"/>
    <mergeCell ref="B40:H40"/>
  </mergeCells>
  <pageMargins left="0.70866141732283472" right="0.70866141732283472" top="0.35433070866141736" bottom="0.74803149606299213" header="0.31496062992125984" footer="0.31496062992125984"/>
  <pageSetup paperSize="9" scale="72" orientation="portrait" r:id="rId1"/>
  <headerFooter>
    <oddFooter xml:space="preserve">&amp;L&amp;"Arial,Italique"&amp;9HCL-DA&amp;C&amp;"Arial,Italique"&amp;9DATEPT/CM4      Consultation N°  T21_    Annexe financière ATTRI1&amp;R&amp;"Arial,Italique"&amp;9Page &amp;P / &amp;N 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111"/>
  <sheetViews>
    <sheetView zoomScale="90" zoomScaleNormal="90" workbookViewId="0">
      <selection sqref="A1:M1"/>
    </sheetView>
  </sheetViews>
  <sheetFormatPr baseColWidth="10" defaultRowHeight="15" x14ac:dyDescent="0.25"/>
  <cols>
    <col min="1" max="1" width="50.28515625" customWidth="1"/>
    <col min="2" max="2" width="21.42578125" customWidth="1"/>
    <col min="3" max="3" width="21.28515625" customWidth="1"/>
    <col min="4" max="23" width="21.7109375" customWidth="1"/>
    <col min="24" max="24" width="33.42578125" customWidth="1"/>
    <col min="44" max="44" width="22.7109375" customWidth="1"/>
  </cols>
  <sheetData>
    <row r="1" spans="1:15" s="13" customFormat="1" ht="18.75" x14ac:dyDescent="0.3">
      <c r="A1" s="246" t="s">
        <v>459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</row>
    <row r="2" spans="1:15" s="13" customFormat="1" ht="15.75" x14ac:dyDescent="0.25">
      <c r="A2" s="35"/>
      <c r="B2" s="106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</row>
    <row r="3" spans="1:15" s="13" customFormat="1" ht="18" customHeight="1" x14ac:dyDescent="0.25">
      <c r="A3" s="233" t="s">
        <v>440</v>
      </c>
      <c r="B3" s="150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</row>
    <row r="4" spans="1:15" s="13" customFormat="1" ht="15.75" x14ac:dyDescent="0.25">
      <c r="A4" s="94"/>
      <c r="B4" s="106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</row>
    <row r="5" spans="1:15" s="13" customFormat="1" ht="15.75" x14ac:dyDescent="0.25">
      <c r="A5" s="36" t="s">
        <v>460</v>
      </c>
      <c r="B5" s="3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</row>
    <row r="6" spans="1:15" ht="16.5" thickBot="1" x14ac:dyDescent="0.3">
      <c r="I6" s="66"/>
      <c r="K6" s="81"/>
      <c r="L6" s="81"/>
      <c r="M6" s="81"/>
      <c r="N6" s="13"/>
      <c r="O6" s="13"/>
    </row>
    <row r="7" spans="1:15" ht="57.75" customHeight="1" thickBot="1" x14ac:dyDescent="0.3">
      <c r="A7" s="73"/>
      <c r="B7" s="73" t="s">
        <v>334</v>
      </c>
      <c r="C7" s="82" t="s">
        <v>498</v>
      </c>
      <c r="D7" s="72" t="s">
        <v>499</v>
      </c>
      <c r="E7" s="72" t="s">
        <v>500</v>
      </c>
      <c r="F7" s="72" t="s">
        <v>341</v>
      </c>
      <c r="G7" s="72" t="s">
        <v>407</v>
      </c>
      <c r="I7" s="13"/>
      <c r="J7" s="13"/>
    </row>
    <row r="8" spans="1:15" ht="30" customHeight="1" x14ac:dyDescent="0.25">
      <c r="A8" s="67" t="s">
        <v>8</v>
      </c>
      <c r="B8" s="189"/>
      <c r="C8" s="67"/>
      <c r="D8" s="67"/>
      <c r="E8" s="67"/>
      <c r="F8" s="67"/>
      <c r="G8" s="67"/>
      <c r="I8" s="13"/>
      <c r="J8" s="13"/>
    </row>
    <row r="9" spans="1:15" x14ac:dyDescent="0.25">
      <c r="A9" s="68" t="s">
        <v>10</v>
      </c>
      <c r="B9" s="190">
        <v>5627</v>
      </c>
      <c r="C9" s="84"/>
      <c r="D9" s="84"/>
      <c r="E9" s="78"/>
      <c r="F9" s="84">
        <f>((C9*4)+D9)/5</f>
        <v>0</v>
      </c>
      <c r="G9" s="84">
        <f>+B9*F9</f>
        <v>0</v>
      </c>
      <c r="I9" s="13"/>
      <c r="J9" s="13"/>
    </row>
    <row r="10" spans="1:15" x14ac:dyDescent="0.25">
      <c r="A10" s="68" t="s">
        <v>13</v>
      </c>
      <c r="B10" s="190">
        <v>560</v>
      </c>
      <c r="C10" s="84"/>
      <c r="D10" s="84"/>
      <c r="E10" s="78"/>
      <c r="F10" s="84">
        <f>((C10*4)+D10)/5</f>
        <v>0</v>
      </c>
      <c r="G10" s="84">
        <f>+B10*F10</f>
        <v>0</v>
      </c>
      <c r="I10" s="13"/>
      <c r="J10" s="13"/>
    </row>
    <row r="11" spans="1:15" x14ac:dyDescent="0.25">
      <c r="A11" s="68" t="s">
        <v>337</v>
      </c>
      <c r="B11" s="190">
        <v>6</v>
      </c>
      <c r="C11" s="84"/>
      <c r="D11" s="84"/>
      <c r="E11" s="78"/>
      <c r="F11" s="84">
        <f>((C11*4)+D11)/5</f>
        <v>0</v>
      </c>
      <c r="G11" s="84">
        <f>+B11*F11</f>
        <v>0</v>
      </c>
      <c r="I11" s="13"/>
      <c r="J11" s="13"/>
    </row>
    <row r="12" spans="1:15" x14ac:dyDescent="0.25">
      <c r="A12" s="68" t="s">
        <v>16</v>
      </c>
      <c r="B12" s="190">
        <v>2</v>
      </c>
      <c r="C12" s="84"/>
      <c r="D12" s="84"/>
      <c r="E12" s="78"/>
      <c r="F12" s="84">
        <f>((C12*4)+D12)/5</f>
        <v>0</v>
      </c>
      <c r="G12" s="84">
        <f>+B12*F12</f>
        <v>0</v>
      </c>
      <c r="I12" s="13"/>
      <c r="J12" s="13"/>
    </row>
    <row r="13" spans="1:15" x14ac:dyDescent="0.25">
      <c r="A13" s="69" t="s">
        <v>396</v>
      </c>
      <c r="B13" s="191"/>
      <c r="C13" s="69"/>
      <c r="D13" s="69"/>
      <c r="E13" s="74"/>
      <c r="F13" s="69"/>
      <c r="G13" s="69"/>
      <c r="I13" s="13"/>
      <c r="J13" s="13"/>
    </row>
    <row r="14" spans="1:15" x14ac:dyDescent="0.25">
      <c r="A14" s="68" t="s">
        <v>10</v>
      </c>
      <c r="B14" s="190">
        <v>15</v>
      </c>
      <c r="C14" s="84"/>
      <c r="D14" s="84"/>
      <c r="E14" s="78"/>
      <c r="F14" s="84">
        <f>((C14*4)+D14)/5</f>
        <v>0</v>
      </c>
      <c r="G14" s="84">
        <f>+B14*F14</f>
        <v>0</v>
      </c>
      <c r="I14" s="13"/>
      <c r="J14" s="13"/>
    </row>
    <row r="15" spans="1:15" x14ac:dyDescent="0.25">
      <c r="A15" s="68" t="s">
        <v>13</v>
      </c>
      <c r="B15" s="190">
        <v>1</v>
      </c>
      <c r="C15" s="84"/>
      <c r="D15" s="84"/>
      <c r="E15" s="78"/>
      <c r="F15" s="84">
        <f>((C15*4)+D15)/5</f>
        <v>0</v>
      </c>
      <c r="G15" s="84">
        <f>+B15*F15</f>
        <v>0</v>
      </c>
      <c r="I15" s="13"/>
      <c r="J15" s="13"/>
    </row>
    <row r="16" spans="1:15" x14ac:dyDescent="0.25">
      <c r="A16" s="69" t="s">
        <v>397</v>
      </c>
      <c r="B16" s="191"/>
      <c r="C16" s="69"/>
      <c r="D16" s="69"/>
      <c r="E16" s="74"/>
      <c r="F16" s="69"/>
      <c r="G16" s="69"/>
      <c r="I16" s="13"/>
      <c r="J16" s="13"/>
    </row>
    <row r="17" spans="1:10" x14ac:dyDescent="0.25">
      <c r="A17" s="68" t="s">
        <v>10</v>
      </c>
      <c r="B17" s="190">
        <v>356</v>
      </c>
      <c r="C17" s="84"/>
      <c r="D17" s="84"/>
      <c r="E17" s="78"/>
      <c r="F17" s="84">
        <f>((C17*4)+D17)/5</f>
        <v>0</v>
      </c>
      <c r="G17" s="84">
        <f>+B17*F17</f>
        <v>0</v>
      </c>
      <c r="I17" s="13"/>
      <c r="J17" s="13"/>
    </row>
    <row r="18" spans="1:10" x14ac:dyDescent="0.25">
      <c r="A18" s="68" t="s">
        <v>13</v>
      </c>
      <c r="B18" s="190">
        <v>32</v>
      </c>
      <c r="C18" s="84"/>
      <c r="D18" s="84"/>
      <c r="E18" s="78"/>
      <c r="F18" s="84">
        <f>((C18*4)+D18)/5</f>
        <v>0</v>
      </c>
      <c r="G18" s="84">
        <f>+B18*F18</f>
        <v>0</v>
      </c>
      <c r="I18" s="13"/>
      <c r="J18" s="13"/>
    </row>
    <row r="19" spans="1:10" x14ac:dyDescent="0.25">
      <c r="A19" s="69" t="s">
        <v>324</v>
      </c>
      <c r="B19" s="191"/>
      <c r="C19" s="69"/>
      <c r="D19" s="69"/>
      <c r="E19" s="69"/>
      <c r="F19" s="69"/>
      <c r="G19" s="69"/>
      <c r="I19" s="13"/>
      <c r="J19" s="13"/>
    </row>
    <row r="20" spans="1:10" x14ac:dyDescent="0.25">
      <c r="A20" s="68" t="s">
        <v>338</v>
      </c>
      <c r="B20" s="190">
        <v>16</v>
      </c>
      <c r="C20" s="84"/>
      <c r="D20" s="84"/>
      <c r="E20" s="78"/>
      <c r="F20" s="84">
        <f t="shared" ref="F20:F28" si="0">((C20*4)+D20)/5</f>
        <v>0</v>
      </c>
      <c r="G20" s="84">
        <f t="shared" ref="G20:G28" si="1">+B20*F20</f>
        <v>0</v>
      </c>
      <c r="I20" s="13"/>
      <c r="J20" s="13"/>
    </row>
    <row r="21" spans="1:10" x14ac:dyDescent="0.25">
      <c r="A21" s="68" t="s">
        <v>168</v>
      </c>
      <c r="B21" s="190">
        <v>57</v>
      </c>
      <c r="C21" s="84"/>
      <c r="D21" s="84"/>
      <c r="E21" s="78"/>
      <c r="F21" s="84">
        <f t="shared" si="0"/>
        <v>0</v>
      </c>
      <c r="G21" s="84">
        <f t="shared" si="1"/>
        <v>0</v>
      </c>
      <c r="I21" s="13"/>
      <c r="J21" s="13"/>
    </row>
    <row r="22" spans="1:10" x14ac:dyDescent="0.25">
      <c r="A22" s="68" t="s">
        <v>339</v>
      </c>
      <c r="B22" s="190">
        <v>1</v>
      </c>
      <c r="C22" s="84"/>
      <c r="D22" s="84"/>
      <c r="E22" s="78"/>
      <c r="F22" s="84">
        <f t="shared" si="0"/>
        <v>0</v>
      </c>
      <c r="G22" s="84">
        <f t="shared" si="1"/>
        <v>0</v>
      </c>
      <c r="I22" s="13"/>
      <c r="J22" s="13"/>
    </row>
    <row r="23" spans="1:10" x14ac:dyDescent="0.25">
      <c r="A23" s="68" t="s">
        <v>169</v>
      </c>
      <c r="B23" s="190">
        <v>476</v>
      </c>
      <c r="C23" s="84"/>
      <c r="D23" s="84"/>
      <c r="E23" s="78"/>
      <c r="F23" s="84">
        <f t="shared" si="0"/>
        <v>0</v>
      </c>
      <c r="G23" s="84">
        <f t="shared" si="1"/>
        <v>0</v>
      </c>
      <c r="I23" s="13"/>
      <c r="J23" s="13"/>
    </row>
    <row r="24" spans="1:10" x14ac:dyDescent="0.25">
      <c r="A24" s="68" t="s">
        <v>170</v>
      </c>
      <c r="B24" s="190">
        <v>259</v>
      </c>
      <c r="C24" s="84"/>
      <c r="D24" s="84"/>
      <c r="E24" s="78"/>
      <c r="F24" s="84">
        <f t="shared" si="0"/>
        <v>0</v>
      </c>
      <c r="G24" s="84">
        <f t="shared" si="1"/>
        <v>0</v>
      </c>
      <c r="I24" s="13"/>
      <c r="J24" s="13"/>
    </row>
    <row r="25" spans="1:10" x14ac:dyDescent="0.25">
      <c r="A25" s="68" t="s">
        <v>23</v>
      </c>
      <c r="B25" s="190">
        <v>5</v>
      </c>
      <c r="C25" s="84"/>
      <c r="D25" s="84"/>
      <c r="E25" s="78"/>
      <c r="F25" s="84">
        <f t="shared" si="0"/>
        <v>0</v>
      </c>
      <c r="G25" s="84">
        <f t="shared" si="1"/>
        <v>0</v>
      </c>
      <c r="I25" s="13"/>
      <c r="J25" s="13"/>
    </row>
    <row r="26" spans="1:10" x14ac:dyDescent="0.25">
      <c r="A26" s="68" t="s">
        <v>24</v>
      </c>
      <c r="B26" s="190">
        <v>34</v>
      </c>
      <c r="C26" s="84"/>
      <c r="D26" s="84"/>
      <c r="E26" s="78"/>
      <c r="F26" s="84">
        <f t="shared" si="0"/>
        <v>0</v>
      </c>
      <c r="G26" s="84">
        <f t="shared" si="1"/>
        <v>0</v>
      </c>
      <c r="I26" s="13"/>
      <c r="J26" s="13"/>
    </row>
    <row r="27" spans="1:10" x14ac:dyDescent="0.25">
      <c r="A27" s="68" t="s">
        <v>25</v>
      </c>
      <c r="B27" s="190">
        <v>1</v>
      </c>
      <c r="C27" s="84"/>
      <c r="D27" s="84"/>
      <c r="E27" s="78"/>
      <c r="F27" s="84">
        <f t="shared" si="0"/>
        <v>0</v>
      </c>
      <c r="G27" s="84">
        <f t="shared" si="1"/>
        <v>0</v>
      </c>
      <c r="I27" s="13"/>
      <c r="J27" s="13"/>
    </row>
    <row r="28" spans="1:10" x14ac:dyDescent="0.25">
      <c r="A28" s="68" t="s">
        <v>336</v>
      </c>
      <c r="B28" s="190">
        <v>1</v>
      </c>
      <c r="C28" s="84"/>
      <c r="D28" s="84"/>
      <c r="E28" s="78"/>
      <c r="F28" s="84">
        <f t="shared" si="0"/>
        <v>0</v>
      </c>
      <c r="G28" s="84">
        <f t="shared" si="1"/>
        <v>0</v>
      </c>
      <c r="I28" s="13"/>
      <c r="J28" s="13"/>
    </row>
    <row r="29" spans="1:10" x14ac:dyDescent="0.25">
      <c r="A29" s="69" t="s">
        <v>325</v>
      </c>
      <c r="B29" s="191"/>
      <c r="C29" s="69"/>
      <c r="D29" s="69"/>
      <c r="E29" s="69"/>
      <c r="F29" s="69"/>
      <c r="G29" s="69"/>
      <c r="I29" s="13"/>
      <c r="J29" s="13"/>
    </row>
    <row r="30" spans="1:10" x14ac:dyDescent="0.25">
      <c r="A30" s="70" t="s">
        <v>170</v>
      </c>
      <c r="B30" s="192">
        <v>1</v>
      </c>
      <c r="C30" s="84"/>
      <c r="D30" s="84"/>
      <c r="E30" s="78"/>
      <c r="F30" s="84">
        <f>((C30*4)+D30)/5</f>
        <v>0</v>
      </c>
      <c r="G30" s="84">
        <f>+B30*F30</f>
        <v>0</v>
      </c>
      <c r="I30" s="13"/>
      <c r="J30" s="13"/>
    </row>
    <row r="31" spans="1:10" x14ac:dyDescent="0.25">
      <c r="A31" s="70" t="s">
        <v>24</v>
      </c>
      <c r="B31" s="192">
        <v>0</v>
      </c>
      <c r="C31" s="84"/>
      <c r="D31" s="84"/>
      <c r="E31" s="78"/>
      <c r="F31" s="84">
        <f>((C31*4)+D31)/5</f>
        <v>0</v>
      </c>
      <c r="G31" s="84">
        <f>+B31*F31</f>
        <v>0</v>
      </c>
      <c r="I31" s="13"/>
      <c r="J31" s="13"/>
    </row>
    <row r="32" spans="1:10" x14ac:dyDescent="0.25">
      <c r="A32" s="69" t="s">
        <v>434</v>
      </c>
      <c r="B32" s="191"/>
      <c r="C32" s="69"/>
      <c r="D32" s="69"/>
      <c r="E32" s="69"/>
      <c r="F32" s="69"/>
      <c r="G32" s="69"/>
      <c r="I32" s="13"/>
      <c r="J32" s="13"/>
    </row>
    <row r="33" spans="1:10" x14ac:dyDescent="0.25">
      <c r="A33" s="70" t="s">
        <v>169</v>
      </c>
      <c r="B33" s="192">
        <v>2</v>
      </c>
      <c r="C33" s="84"/>
      <c r="D33" s="84"/>
      <c r="E33" s="78"/>
      <c r="F33" s="84">
        <f>((C33*4)+D33)/5</f>
        <v>0</v>
      </c>
      <c r="G33" s="84">
        <f>+B33*F33</f>
        <v>0</v>
      </c>
      <c r="I33" s="13"/>
      <c r="J33" s="13"/>
    </row>
    <row r="34" spans="1:10" x14ac:dyDescent="0.25">
      <c r="A34" s="70" t="s">
        <v>170</v>
      </c>
      <c r="B34" s="192">
        <v>1</v>
      </c>
      <c r="C34" s="84"/>
      <c r="D34" s="84"/>
      <c r="E34" s="78"/>
      <c r="F34" s="84">
        <f>((C34*4)+D34)/5</f>
        <v>0</v>
      </c>
      <c r="G34" s="84">
        <f>+B34*F34</f>
        <v>0</v>
      </c>
      <c r="I34" s="13"/>
      <c r="J34" s="13"/>
    </row>
    <row r="35" spans="1:10" x14ac:dyDescent="0.25">
      <c r="A35" s="70" t="s">
        <v>24</v>
      </c>
      <c r="B35" s="192">
        <v>8</v>
      </c>
      <c r="C35" s="84"/>
      <c r="D35" s="84"/>
      <c r="E35" s="78"/>
      <c r="F35" s="84">
        <f>((C35*4)+D35)/5</f>
        <v>0</v>
      </c>
      <c r="G35" s="84">
        <f>+B35*F35</f>
        <v>0</v>
      </c>
      <c r="I35" s="13"/>
      <c r="J35" s="13"/>
    </row>
    <row r="36" spans="1:10" x14ac:dyDescent="0.25">
      <c r="A36" s="70" t="s">
        <v>25</v>
      </c>
      <c r="B36" s="192">
        <v>1</v>
      </c>
      <c r="C36" s="84"/>
      <c r="D36" s="84"/>
      <c r="E36" s="78"/>
      <c r="F36" s="84">
        <f>((C36*4)+D36)/5</f>
        <v>0</v>
      </c>
      <c r="G36" s="84">
        <f>+B36*F36</f>
        <v>0</v>
      </c>
      <c r="I36" s="13"/>
      <c r="J36" s="13"/>
    </row>
    <row r="37" spans="1:10" x14ac:dyDescent="0.25">
      <c r="A37" s="69" t="s">
        <v>26</v>
      </c>
      <c r="B37" s="191"/>
      <c r="C37" s="69"/>
      <c r="D37" s="69"/>
      <c r="E37" s="69"/>
      <c r="F37" s="69"/>
      <c r="G37" s="69"/>
      <c r="I37" s="13"/>
      <c r="J37" s="13"/>
    </row>
    <row r="38" spans="1:10" x14ac:dyDescent="0.25">
      <c r="A38" s="68" t="s">
        <v>168</v>
      </c>
      <c r="B38" s="190">
        <v>3098</v>
      </c>
      <c r="C38" s="84"/>
      <c r="D38" s="78"/>
      <c r="E38" s="78"/>
      <c r="F38" s="84">
        <f t="shared" ref="F38:F46" si="2">(C38*9)</f>
        <v>0</v>
      </c>
      <c r="G38" s="84">
        <f t="shared" ref="G38:G46" si="3">+B38*F38</f>
        <v>0</v>
      </c>
      <c r="I38" s="13"/>
      <c r="J38" s="13"/>
    </row>
    <row r="39" spans="1:10" x14ac:dyDescent="0.25">
      <c r="A39" s="68" t="s">
        <v>335</v>
      </c>
      <c r="B39" s="190">
        <v>6</v>
      </c>
      <c r="C39" s="84"/>
      <c r="D39" s="78"/>
      <c r="E39" s="78"/>
      <c r="F39" s="84">
        <f t="shared" si="2"/>
        <v>0</v>
      </c>
      <c r="G39" s="84">
        <f t="shared" si="3"/>
        <v>0</v>
      </c>
      <c r="I39" s="13"/>
      <c r="J39" s="13"/>
    </row>
    <row r="40" spans="1:10" x14ac:dyDescent="0.25">
      <c r="A40" s="68" t="s">
        <v>175</v>
      </c>
      <c r="B40" s="190">
        <v>1173</v>
      </c>
      <c r="C40" s="84"/>
      <c r="D40" s="78"/>
      <c r="E40" s="78"/>
      <c r="F40" s="84">
        <f t="shared" si="2"/>
        <v>0</v>
      </c>
      <c r="G40" s="84">
        <f t="shared" si="3"/>
        <v>0</v>
      </c>
      <c r="I40" s="13"/>
      <c r="J40" s="13"/>
    </row>
    <row r="41" spans="1:10" x14ac:dyDescent="0.25">
      <c r="A41" s="68" t="s">
        <v>230</v>
      </c>
      <c r="B41" s="190">
        <v>10</v>
      </c>
      <c r="C41" s="84"/>
      <c r="D41" s="78"/>
      <c r="E41" s="78"/>
      <c r="F41" s="84">
        <f t="shared" si="2"/>
        <v>0</v>
      </c>
      <c r="G41" s="84">
        <f t="shared" si="3"/>
        <v>0</v>
      </c>
      <c r="I41" s="13"/>
      <c r="J41" s="13"/>
    </row>
    <row r="42" spans="1:10" x14ac:dyDescent="0.25">
      <c r="A42" s="68" t="s">
        <v>170</v>
      </c>
      <c r="B42" s="190">
        <v>1</v>
      </c>
      <c r="C42" s="84"/>
      <c r="D42" s="78"/>
      <c r="E42" s="78"/>
      <c r="F42" s="84">
        <f t="shared" si="2"/>
        <v>0</v>
      </c>
      <c r="G42" s="84">
        <f t="shared" si="3"/>
        <v>0</v>
      </c>
      <c r="I42" s="13"/>
      <c r="J42" s="13"/>
    </row>
    <row r="43" spans="1:10" x14ac:dyDescent="0.25">
      <c r="A43" s="68" t="s">
        <v>176</v>
      </c>
      <c r="B43" s="190">
        <v>2</v>
      </c>
      <c r="C43" s="84"/>
      <c r="D43" s="78"/>
      <c r="E43" s="78"/>
      <c r="F43" s="84">
        <f t="shared" si="2"/>
        <v>0</v>
      </c>
      <c r="G43" s="84">
        <f t="shared" si="3"/>
        <v>0</v>
      </c>
      <c r="I43" s="13"/>
      <c r="J43" s="13"/>
    </row>
    <row r="44" spans="1:10" x14ac:dyDescent="0.25">
      <c r="A44" s="117" t="s">
        <v>340</v>
      </c>
      <c r="B44" s="193">
        <v>3</v>
      </c>
      <c r="C44" s="85"/>
      <c r="D44" s="127"/>
      <c r="E44" s="127"/>
      <c r="F44" s="84">
        <f t="shared" si="2"/>
        <v>0</v>
      </c>
      <c r="G44" s="84">
        <f t="shared" si="3"/>
        <v>0</v>
      </c>
      <c r="I44" s="13"/>
      <c r="J44" s="13"/>
    </row>
    <row r="45" spans="1:10" x14ac:dyDescent="0.25">
      <c r="A45" s="117" t="s">
        <v>441</v>
      </c>
      <c r="B45" s="193">
        <v>1</v>
      </c>
      <c r="C45" s="85"/>
      <c r="D45" s="127"/>
      <c r="E45" s="127"/>
      <c r="F45" s="84">
        <f t="shared" si="2"/>
        <v>0</v>
      </c>
      <c r="G45" s="84">
        <f t="shared" si="3"/>
        <v>0</v>
      </c>
      <c r="I45" s="13"/>
      <c r="J45" s="13"/>
    </row>
    <row r="46" spans="1:10" ht="15.75" thickBot="1" x14ac:dyDescent="0.3">
      <c r="A46" s="71" t="s">
        <v>436</v>
      </c>
      <c r="B46" s="194">
        <v>29</v>
      </c>
      <c r="C46" s="86"/>
      <c r="D46" s="79"/>
      <c r="E46" s="79"/>
      <c r="F46" s="86">
        <f t="shared" si="2"/>
        <v>0</v>
      </c>
      <c r="G46" s="86">
        <f t="shared" si="3"/>
        <v>0</v>
      </c>
      <c r="I46" s="13"/>
      <c r="J46" s="13"/>
    </row>
    <row r="47" spans="1:10" x14ac:dyDescent="0.25">
      <c r="B47" s="199">
        <f>SUM(B9:B46)</f>
        <v>11785</v>
      </c>
      <c r="G47" s="128">
        <f>SUM(G9:G46)</f>
        <v>0</v>
      </c>
      <c r="I47" s="13"/>
      <c r="J47" s="13"/>
    </row>
    <row r="48" spans="1:10" ht="15.75" thickBot="1" x14ac:dyDescent="0.3">
      <c r="B48" s="195"/>
      <c r="I48" s="13"/>
      <c r="J48" s="13"/>
    </row>
    <row r="49" spans="1:17" x14ac:dyDescent="0.25">
      <c r="A49" s="75" t="s">
        <v>227</v>
      </c>
      <c r="B49" s="196">
        <v>101</v>
      </c>
      <c r="C49" s="95"/>
      <c r="D49" s="95"/>
      <c r="E49" s="95"/>
      <c r="F49" s="95">
        <f>((C49*8)+D49+E49)/10</f>
        <v>0</v>
      </c>
      <c r="G49" s="95">
        <f>+B49*F49</f>
        <v>0</v>
      </c>
      <c r="I49" s="13"/>
      <c r="J49" s="13"/>
    </row>
    <row r="50" spans="1:17" x14ac:dyDescent="0.25">
      <c r="A50" s="76" t="s">
        <v>294</v>
      </c>
      <c r="B50" s="197">
        <v>901</v>
      </c>
      <c r="C50" s="84"/>
      <c r="D50" s="84"/>
      <c r="E50" s="84"/>
      <c r="F50" s="134">
        <f>((C50*8)+D50+E50)/10</f>
        <v>0</v>
      </c>
      <c r="G50" s="84">
        <f>+B50*F50</f>
        <v>0</v>
      </c>
      <c r="I50" s="13"/>
      <c r="J50" s="13"/>
    </row>
    <row r="51" spans="1:17" x14ac:dyDescent="0.25">
      <c r="A51" s="76" t="s">
        <v>293</v>
      </c>
      <c r="B51" s="197">
        <v>28</v>
      </c>
      <c r="C51" s="84"/>
      <c r="D51" s="80"/>
      <c r="E51" s="78"/>
      <c r="F51" s="84">
        <f>C51</f>
        <v>0</v>
      </c>
      <c r="G51" s="84">
        <f>+B51*F51</f>
        <v>0</v>
      </c>
      <c r="I51" s="13"/>
      <c r="J51" s="13"/>
    </row>
    <row r="52" spans="1:17" ht="15.75" thickBot="1" x14ac:dyDescent="0.3">
      <c r="A52" s="77" t="s">
        <v>145</v>
      </c>
      <c r="B52" s="198">
        <v>111</v>
      </c>
      <c r="C52" s="86"/>
      <c r="D52" s="96"/>
      <c r="E52" s="79"/>
      <c r="F52" s="86">
        <f>C52</f>
        <v>0</v>
      </c>
      <c r="G52" s="86">
        <f>+B52*F52</f>
        <v>0</v>
      </c>
      <c r="I52" s="13"/>
      <c r="J52" s="13"/>
    </row>
    <row r="53" spans="1:17" ht="15.75" x14ac:dyDescent="0.25">
      <c r="B53" s="199">
        <f>SUM(B49:B52)</f>
        <v>1141</v>
      </c>
      <c r="G53" s="132">
        <f>SUM(G49:G52)</f>
        <v>0</v>
      </c>
      <c r="I53" s="81"/>
      <c r="J53" s="81"/>
      <c r="K53" s="13"/>
      <c r="L53" s="13"/>
    </row>
    <row r="54" spans="1:17" s="16" customFormat="1" ht="15.75" customHeight="1" thickBot="1" x14ac:dyDescent="0.3">
      <c r="A54" s="17"/>
      <c r="B54" s="13"/>
      <c r="G54" s="66"/>
      <c r="K54" s="88"/>
    </row>
    <row r="55" spans="1:17" s="16" customFormat="1" ht="15.75" customHeight="1" thickBot="1" x14ac:dyDescent="0.3">
      <c r="A55" s="17"/>
      <c r="F55" s="131" t="s">
        <v>442</v>
      </c>
      <c r="G55" s="188">
        <f>+G53+G47</f>
        <v>0</v>
      </c>
      <c r="K55" s="129"/>
      <c r="L55" s="88"/>
    </row>
    <row r="56" spans="1:17" s="16" customFormat="1" ht="15.75" x14ac:dyDescent="0.25">
      <c r="A56" s="36" t="s">
        <v>461</v>
      </c>
      <c r="B56" s="36"/>
      <c r="C56" s="15"/>
      <c r="D56" s="15"/>
      <c r="G56" s="15"/>
    </row>
    <row r="57" spans="1:17" s="16" customFormat="1" ht="16.5" thickBot="1" x14ac:dyDescent="0.3">
      <c r="A57" s="36"/>
      <c r="B57" s="36"/>
      <c r="C57" s="15"/>
      <c r="D57" s="15"/>
      <c r="G57" s="15"/>
    </row>
    <row r="58" spans="1:17" s="16" customFormat="1" ht="30.75" thickBot="1" x14ac:dyDescent="0.3">
      <c r="A58" s="73"/>
      <c r="B58" s="152" t="s">
        <v>341</v>
      </c>
      <c r="C58" s="151" t="s">
        <v>439</v>
      </c>
      <c r="D58" s="152" t="s">
        <v>342</v>
      </c>
      <c r="E58" s="152" t="s">
        <v>424</v>
      </c>
      <c r="F58" s="152" t="s">
        <v>343</v>
      </c>
      <c r="G58" s="152" t="s">
        <v>425</v>
      </c>
      <c r="H58" s="152" t="s">
        <v>426</v>
      </c>
      <c r="I58" s="152" t="s">
        <v>344</v>
      </c>
      <c r="J58" s="152" t="s">
        <v>427</v>
      </c>
      <c r="K58" s="152" t="s">
        <v>345</v>
      </c>
      <c r="L58" s="152" t="s">
        <v>428</v>
      </c>
      <c r="M58" s="152" t="s">
        <v>429</v>
      </c>
      <c r="N58" s="152" t="s">
        <v>430</v>
      </c>
      <c r="O58" s="153" t="s">
        <v>431</v>
      </c>
      <c r="P58" s="152" t="s">
        <v>432</v>
      </c>
      <c r="Q58" s="152" t="s">
        <v>433</v>
      </c>
    </row>
    <row r="59" spans="1:17" s="16" customFormat="1" x14ac:dyDescent="0.25">
      <c r="A59" s="67" t="s">
        <v>8</v>
      </c>
      <c r="B59" s="155"/>
      <c r="C59" s="154"/>
      <c r="D59" s="155"/>
      <c r="E59" s="155"/>
      <c r="F59" s="155"/>
      <c r="G59" s="155"/>
      <c r="H59" s="155"/>
      <c r="I59" s="155"/>
      <c r="J59" s="155"/>
      <c r="K59" s="155"/>
      <c r="L59" s="155"/>
      <c r="M59" s="155"/>
      <c r="N59" s="155"/>
      <c r="O59" s="156"/>
      <c r="P59" s="155"/>
      <c r="Q59" s="155"/>
    </row>
    <row r="60" spans="1:17" s="16" customFormat="1" x14ac:dyDescent="0.25">
      <c r="A60" s="68" t="s">
        <v>10</v>
      </c>
      <c r="B60" s="158">
        <f>+F9</f>
        <v>0</v>
      </c>
      <c r="C60" s="157">
        <f>SUM(D60:Q60)</f>
        <v>5627</v>
      </c>
      <c r="D60" s="109">
        <v>1327</v>
      </c>
      <c r="E60" s="109">
        <v>833</v>
      </c>
      <c r="F60" s="109">
        <v>1075</v>
      </c>
      <c r="G60" s="109">
        <v>1132</v>
      </c>
      <c r="H60" s="109">
        <v>122</v>
      </c>
      <c r="I60" s="109">
        <v>116</v>
      </c>
      <c r="J60" s="63"/>
      <c r="K60" s="63">
        <v>73</v>
      </c>
      <c r="L60" s="63">
        <v>166</v>
      </c>
      <c r="M60" s="109">
        <v>162</v>
      </c>
      <c r="N60" s="109">
        <v>413</v>
      </c>
      <c r="O60" s="109">
        <v>54</v>
      </c>
      <c r="P60" s="110">
        <f>53+16</f>
        <v>69</v>
      </c>
      <c r="Q60" s="109">
        <f>29+56</f>
        <v>85</v>
      </c>
    </row>
    <row r="61" spans="1:17" s="16" customFormat="1" x14ac:dyDescent="0.25">
      <c r="A61" s="68" t="s">
        <v>13</v>
      </c>
      <c r="B61" s="158">
        <f>+F10</f>
        <v>0</v>
      </c>
      <c r="C61" s="157">
        <f>SUM(D61:Q61)</f>
        <v>560</v>
      </c>
      <c r="D61" s="111">
        <v>4</v>
      </c>
      <c r="E61" s="111">
        <v>56</v>
      </c>
      <c r="F61" s="111">
        <v>162</v>
      </c>
      <c r="G61" s="111">
        <v>27</v>
      </c>
      <c r="H61" s="111">
        <v>136</v>
      </c>
      <c r="I61" s="111">
        <v>23</v>
      </c>
      <c r="J61" s="63"/>
      <c r="K61" s="63">
        <v>9</v>
      </c>
      <c r="L61" s="63">
        <v>55</v>
      </c>
      <c r="M61" s="111">
        <v>22</v>
      </c>
      <c r="N61" s="112">
        <v>33</v>
      </c>
      <c r="O61" s="63">
        <v>12</v>
      </c>
      <c r="P61" s="111">
        <v>3</v>
      </c>
      <c r="Q61" s="111">
        <v>18</v>
      </c>
    </row>
    <row r="62" spans="1:17" s="16" customFormat="1" x14ac:dyDescent="0.25">
      <c r="A62" s="68" t="s">
        <v>337</v>
      </c>
      <c r="B62" s="158">
        <f>+F11</f>
        <v>0</v>
      </c>
      <c r="C62" s="157">
        <f>SUM(D62:Q62)</f>
        <v>6</v>
      </c>
      <c r="D62" s="63"/>
      <c r="E62" s="63"/>
      <c r="F62" s="63">
        <v>3</v>
      </c>
      <c r="G62" s="63"/>
      <c r="H62" s="63">
        <v>1</v>
      </c>
      <c r="I62" s="63"/>
      <c r="J62" s="63"/>
      <c r="K62" s="63"/>
      <c r="L62" s="63"/>
      <c r="M62" s="63"/>
      <c r="N62" s="63">
        <v>2</v>
      </c>
      <c r="O62" s="113"/>
      <c r="P62" s="63"/>
      <c r="Q62" s="63"/>
    </row>
    <row r="63" spans="1:17" s="16" customFormat="1" x14ac:dyDescent="0.25">
      <c r="A63" s="68" t="s">
        <v>16</v>
      </c>
      <c r="B63" s="158">
        <f>+F12</f>
        <v>0</v>
      </c>
      <c r="C63" s="157">
        <f>SUM(D63:Q63)</f>
        <v>2</v>
      </c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>
        <v>2</v>
      </c>
      <c r="O63" s="113"/>
      <c r="P63" s="63"/>
      <c r="Q63" s="63"/>
    </row>
    <row r="64" spans="1:17" s="16" customFormat="1" x14ac:dyDescent="0.25">
      <c r="A64" s="69" t="s">
        <v>324</v>
      </c>
      <c r="B64" s="160"/>
      <c r="C64" s="159"/>
      <c r="D64" s="160"/>
      <c r="E64" s="160"/>
      <c r="F64" s="160"/>
      <c r="G64" s="160"/>
      <c r="H64" s="160"/>
      <c r="I64" s="160"/>
      <c r="J64" s="160"/>
      <c r="K64" s="160"/>
      <c r="L64" s="160"/>
      <c r="M64" s="160"/>
      <c r="N64" s="160"/>
      <c r="O64" s="161"/>
      <c r="P64" s="160"/>
      <c r="Q64" s="160"/>
    </row>
    <row r="65" spans="1:17" s="16" customFormat="1" x14ac:dyDescent="0.25">
      <c r="A65" s="68" t="s">
        <v>338</v>
      </c>
      <c r="B65" s="158">
        <f t="shared" ref="B65:B73" si="4">+F20</f>
        <v>0</v>
      </c>
      <c r="C65" s="157">
        <f t="shared" ref="C65:C73" si="5">SUM(D65:Q65)</f>
        <v>16</v>
      </c>
      <c r="D65" s="63"/>
      <c r="E65" s="63">
        <v>4</v>
      </c>
      <c r="F65" s="63"/>
      <c r="G65" s="63">
        <v>9</v>
      </c>
      <c r="H65" s="63"/>
      <c r="I65" s="63">
        <v>1</v>
      </c>
      <c r="J65" s="63"/>
      <c r="K65" s="63"/>
      <c r="L65" s="63"/>
      <c r="M65" s="63"/>
      <c r="N65" s="63">
        <v>2</v>
      </c>
      <c r="O65" s="113"/>
      <c r="P65" s="63"/>
      <c r="Q65" s="63"/>
    </row>
    <row r="66" spans="1:17" s="16" customFormat="1" x14ac:dyDescent="0.25">
      <c r="A66" s="68" t="s">
        <v>168</v>
      </c>
      <c r="B66" s="158">
        <f t="shared" si="4"/>
        <v>0</v>
      </c>
      <c r="C66" s="157">
        <f t="shared" si="5"/>
        <v>57</v>
      </c>
      <c r="D66" s="111"/>
      <c r="E66" s="111">
        <v>6</v>
      </c>
      <c r="F66" s="111">
        <v>26</v>
      </c>
      <c r="G66" s="111">
        <v>13</v>
      </c>
      <c r="H66" s="111"/>
      <c r="I66" s="111">
        <v>5</v>
      </c>
      <c r="J66" s="63"/>
      <c r="K66" s="63"/>
      <c r="L66" s="63"/>
      <c r="M66" s="111"/>
      <c r="N66" s="111">
        <v>7</v>
      </c>
      <c r="O66" s="63"/>
      <c r="P66" s="111"/>
      <c r="Q66" s="111"/>
    </row>
    <row r="67" spans="1:17" s="16" customFormat="1" x14ac:dyDescent="0.25">
      <c r="A67" s="68" t="s">
        <v>339</v>
      </c>
      <c r="B67" s="158">
        <f t="shared" si="4"/>
        <v>0</v>
      </c>
      <c r="C67" s="157">
        <f t="shared" si="5"/>
        <v>1</v>
      </c>
      <c r="D67" s="63"/>
      <c r="E67" s="63"/>
      <c r="F67" s="63"/>
      <c r="G67" s="63"/>
      <c r="H67" s="63"/>
      <c r="I67" s="63"/>
      <c r="J67" s="63"/>
      <c r="K67" s="63"/>
      <c r="L67" s="63">
        <v>1</v>
      </c>
      <c r="M67" s="63"/>
      <c r="N67" s="63"/>
      <c r="O67" s="63"/>
      <c r="P67" s="114"/>
      <c r="Q67" s="63"/>
    </row>
    <row r="68" spans="1:17" s="16" customFormat="1" x14ac:dyDescent="0.25">
      <c r="A68" s="68" t="s">
        <v>169</v>
      </c>
      <c r="B68" s="158">
        <f t="shared" si="4"/>
        <v>0</v>
      </c>
      <c r="C68" s="157">
        <f t="shared" si="5"/>
        <v>476</v>
      </c>
      <c r="D68" s="111">
        <v>106</v>
      </c>
      <c r="E68" s="111">
        <v>88</v>
      </c>
      <c r="F68" s="111">
        <v>122</v>
      </c>
      <c r="G68" s="111">
        <v>56</v>
      </c>
      <c r="H68" s="111">
        <v>11</v>
      </c>
      <c r="I68" s="111">
        <v>24</v>
      </c>
      <c r="J68" s="63">
        <v>1</v>
      </c>
      <c r="K68" s="63">
        <v>13</v>
      </c>
      <c r="L68" s="63">
        <v>11</v>
      </c>
      <c r="M68" s="111">
        <v>18</v>
      </c>
      <c r="N68" s="111">
        <v>3</v>
      </c>
      <c r="O68" s="63">
        <v>4</v>
      </c>
      <c r="P68" s="115">
        <v>11</v>
      </c>
      <c r="Q68" s="111">
        <v>8</v>
      </c>
    </row>
    <row r="69" spans="1:17" s="16" customFormat="1" x14ac:dyDescent="0.25">
      <c r="A69" s="68" t="s">
        <v>170</v>
      </c>
      <c r="B69" s="158">
        <f t="shared" si="4"/>
        <v>0</v>
      </c>
      <c r="C69" s="157">
        <f t="shared" si="5"/>
        <v>259</v>
      </c>
      <c r="D69" s="111">
        <v>15</v>
      </c>
      <c r="E69" s="111">
        <v>56</v>
      </c>
      <c r="F69" s="111">
        <v>50</v>
      </c>
      <c r="G69" s="111">
        <v>55</v>
      </c>
      <c r="H69" s="111">
        <v>19</v>
      </c>
      <c r="I69" s="111">
        <v>7</v>
      </c>
      <c r="J69" s="63"/>
      <c r="K69" s="63">
        <v>2</v>
      </c>
      <c r="L69" s="63">
        <v>9</v>
      </c>
      <c r="M69" s="111">
        <v>13</v>
      </c>
      <c r="N69" s="111">
        <v>14</v>
      </c>
      <c r="O69" s="63">
        <v>3</v>
      </c>
      <c r="P69" s="115">
        <v>6</v>
      </c>
      <c r="Q69" s="111">
        <v>10</v>
      </c>
    </row>
    <row r="70" spans="1:17" s="16" customFormat="1" x14ac:dyDescent="0.25">
      <c r="A70" s="68" t="s">
        <v>23</v>
      </c>
      <c r="B70" s="158">
        <f t="shared" si="4"/>
        <v>0</v>
      </c>
      <c r="C70" s="157">
        <f t="shared" si="5"/>
        <v>5</v>
      </c>
      <c r="D70" s="63"/>
      <c r="E70" s="63"/>
      <c r="F70" s="63"/>
      <c r="G70" s="63">
        <v>4</v>
      </c>
      <c r="H70" s="63"/>
      <c r="I70" s="63"/>
      <c r="J70" s="63"/>
      <c r="K70" s="63"/>
      <c r="L70" s="63">
        <v>1</v>
      </c>
      <c r="M70" s="63"/>
      <c r="N70" s="63"/>
      <c r="O70" s="63"/>
      <c r="P70" s="116"/>
      <c r="Q70" s="63"/>
    </row>
    <row r="71" spans="1:17" s="16" customFormat="1" x14ac:dyDescent="0.25">
      <c r="A71" s="68" t="s">
        <v>24</v>
      </c>
      <c r="B71" s="158">
        <f t="shared" si="4"/>
        <v>0</v>
      </c>
      <c r="C71" s="157">
        <f t="shared" si="5"/>
        <v>34</v>
      </c>
      <c r="D71" s="111">
        <v>12</v>
      </c>
      <c r="E71" s="111">
        <v>1</v>
      </c>
      <c r="F71" s="111">
        <v>5</v>
      </c>
      <c r="G71" s="111">
        <v>12</v>
      </c>
      <c r="H71" s="111"/>
      <c r="I71" s="111">
        <v>2</v>
      </c>
      <c r="J71" s="63"/>
      <c r="K71" s="63"/>
      <c r="L71" s="63"/>
      <c r="M71" s="111"/>
      <c r="N71" s="111">
        <v>2</v>
      </c>
      <c r="O71" s="63"/>
      <c r="P71" s="111"/>
      <c r="Q71" s="111"/>
    </row>
    <row r="72" spans="1:17" s="16" customFormat="1" x14ac:dyDescent="0.25">
      <c r="A72" s="68" t="s">
        <v>25</v>
      </c>
      <c r="B72" s="158">
        <f t="shared" si="4"/>
        <v>0</v>
      </c>
      <c r="C72" s="157">
        <f t="shared" si="5"/>
        <v>1</v>
      </c>
      <c r="D72" s="63"/>
      <c r="E72" s="63"/>
      <c r="F72" s="63">
        <v>1</v>
      </c>
      <c r="G72" s="63"/>
      <c r="H72" s="63"/>
      <c r="I72" s="63"/>
      <c r="J72" s="63"/>
      <c r="K72" s="63"/>
      <c r="L72" s="63"/>
      <c r="M72" s="63"/>
      <c r="N72" s="63"/>
      <c r="O72" s="63"/>
      <c r="P72" s="63"/>
      <c r="Q72" s="63"/>
    </row>
    <row r="73" spans="1:17" s="16" customFormat="1" x14ac:dyDescent="0.25">
      <c r="A73" s="68" t="s">
        <v>336</v>
      </c>
      <c r="B73" s="158">
        <f t="shared" si="4"/>
        <v>0</v>
      </c>
      <c r="C73" s="157">
        <f t="shared" si="5"/>
        <v>1</v>
      </c>
      <c r="D73" s="63"/>
      <c r="E73" s="63"/>
      <c r="F73" s="63">
        <v>1</v>
      </c>
      <c r="G73" s="63"/>
      <c r="H73" s="63"/>
      <c r="I73" s="63"/>
      <c r="J73" s="63"/>
      <c r="K73" s="63"/>
      <c r="L73" s="63"/>
      <c r="M73" s="63"/>
      <c r="N73" s="63"/>
      <c r="O73" s="63"/>
      <c r="P73" s="63"/>
      <c r="Q73" s="63"/>
    </row>
    <row r="74" spans="1:17" s="16" customFormat="1" x14ac:dyDescent="0.25">
      <c r="A74" s="69" t="s">
        <v>325</v>
      </c>
      <c r="B74" s="160"/>
      <c r="C74" s="159"/>
      <c r="D74" s="160"/>
      <c r="E74" s="160"/>
      <c r="F74" s="160"/>
      <c r="G74" s="160"/>
      <c r="H74" s="160"/>
      <c r="I74" s="160"/>
      <c r="J74" s="160"/>
      <c r="K74" s="160"/>
      <c r="L74" s="160"/>
      <c r="M74" s="160"/>
      <c r="N74" s="160"/>
      <c r="O74" s="161"/>
      <c r="P74" s="160"/>
      <c r="Q74" s="160"/>
    </row>
    <row r="75" spans="1:17" s="16" customFormat="1" x14ac:dyDescent="0.25">
      <c r="A75" s="70" t="s">
        <v>170</v>
      </c>
      <c r="B75" s="158">
        <f>+F30</f>
        <v>0</v>
      </c>
      <c r="C75" s="157">
        <f>SUM(D75:Q75)</f>
        <v>1</v>
      </c>
      <c r="D75" s="63"/>
      <c r="E75" s="63"/>
      <c r="F75" s="63"/>
      <c r="G75" s="63"/>
      <c r="H75" s="63"/>
      <c r="I75" s="63"/>
      <c r="J75" s="63"/>
      <c r="K75" s="63">
        <v>1</v>
      </c>
      <c r="L75" s="63"/>
      <c r="M75" s="63"/>
      <c r="N75" s="63"/>
      <c r="O75" s="113"/>
      <c r="P75" s="63"/>
      <c r="Q75" s="63"/>
    </row>
    <row r="76" spans="1:17" s="16" customFormat="1" x14ac:dyDescent="0.25">
      <c r="A76" s="70" t="s">
        <v>24</v>
      </c>
      <c r="B76" s="158">
        <f>+F31</f>
        <v>0</v>
      </c>
      <c r="C76" s="157">
        <f>SUM(D76:Q76)</f>
        <v>0</v>
      </c>
      <c r="D76" s="63"/>
      <c r="E76" s="63"/>
      <c r="F76" s="63"/>
      <c r="G76" s="63"/>
      <c r="H76" s="63"/>
      <c r="I76" s="63"/>
      <c r="J76" s="63"/>
      <c r="K76" s="63"/>
      <c r="L76" s="63"/>
      <c r="M76" s="63"/>
      <c r="N76" s="63"/>
      <c r="O76" s="113"/>
      <c r="P76" s="63"/>
      <c r="Q76" s="63"/>
    </row>
    <row r="77" spans="1:17" s="16" customFormat="1" x14ac:dyDescent="0.25">
      <c r="A77" s="69" t="s">
        <v>434</v>
      </c>
      <c r="B77" s="160"/>
      <c r="C77" s="159"/>
      <c r="D77" s="160"/>
      <c r="E77" s="160"/>
      <c r="F77" s="160"/>
      <c r="G77" s="160"/>
      <c r="H77" s="160"/>
      <c r="I77" s="160"/>
      <c r="J77" s="160"/>
      <c r="K77" s="160"/>
      <c r="L77" s="160"/>
      <c r="M77" s="160"/>
      <c r="N77" s="160"/>
      <c r="O77" s="161"/>
      <c r="P77" s="160"/>
      <c r="Q77" s="160"/>
    </row>
    <row r="78" spans="1:17" s="16" customFormat="1" x14ac:dyDescent="0.25">
      <c r="A78" s="70" t="s">
        <v>169</v>
      </c>
      <c r="B78" s="158">
        <f>+F33</f>
        <v>0</v>
      </c>
      <c r="C78" s="157">
        <f>SUM(D78:Q78)</f>
        <v>2</v>
      </c>
      <c r="D78" s="63"/>
      <c r="E78" s="63">
        <v>1</v>
      </c>
      <c r="F78" s="63"/>
      <c r="G78" s="63">
        <v>1</v>
      </c>
      <c r="H78" s="63"/>
      <c r="I78" s="63"/>
      <c r="J78" s="63"/>
      <c r="K78" s="63"/>
      <c r="L78" s="63"/>
      <c r="M78" s="63"/>
      <c r="N78" s="63"/>
      <c r="O78" s="113"/>
      <c r="P78" s="63"/>
      <c r="Q78" s="63"/>
    </row>
    <row r="79" spans="1:17" s="16" customFormat="1" x14ac:dyDescent="0.25">
      <c r="A79" s="70" t="s">
        <v>170</v>
      </c>
      <c r="B79" s="158">
        <f>+F34</f>
        <v>0</v>
      </c>
      <c r="C79" s="157">
        <f>SUM(D79:Q79)</f>
        <v>1</v>
      </c>
      <c r="D79" s="63"/>
      <c r="E79" s="63"/>
      <c r="F79" s="63">
        <v>1</v>
      </c>
      <c r="G79" s="63"/>
      <c r="H79" s="63"/>
      <c r="I79" s="63"/>
      <c r="J79" s="63"/>
      <c r="K79" s="63"/>
      <c r="L79" s="63"/>
      <c r="M79" s="63"/>
      <c r="N79" s="63"/>
      <c r="O79" s="113"/>
      <c r="P79" s="63"/>
      <c r="Q79" s="63"/>
    </row>
    <row r="80" spans="1:17" s="16" customFormat="1" x14ac:dyDescent="0.25">
      <c r="A80" s="70" t="s">
        <v>24</v>
      </c>
      <c r="B80" s="158">
        <f>+F35</f>
        <v>0</v>
      </c>
      <c r="C80" s="157">
        <f>SUM(D80:Q80)</f>
        <v>8</v>
      </c>
      <c r="D80" s="63"/>
      <c r="E80" s="63"/>
      <c r="F80" s="63">
        <v>3</v>
      </c>
      <c r="G80" s="63">
        <v>5</v>
      </c>
      <c r="H80" s="63"/>
      <c r="I80" s="63"/>
      <c r="J80" s="63"/>
      <c r="K80" s="63"/>
      <c r="L80" s="63"/>
      <c r="M80" s="63"/>
      <c r="N80" s="63"/>
      <c r="O80" s="113"/>
      <c r="P80" s="63"/>
      <c r="Q80" s="63"/>
    </row>
    <row r="81" spans="1:17" s="16" customFormat="1" x14ac:dyDescent="0.25">
      <c r="A81" s="70" t="s">
        <v>25</v>
      </c>
      <c r="B81" s="158">
        <f>+F36</f>
        <v>0</v>
      </c>
      <c r="C81" s="157">
        <f>SUM(D81:Q81)</f>
        <v>1</v>
      </c>
      <c r="D81" s="63"/>
      <c r="E81" s="63"/>
      <c r="F81" s="63">
        <v>1</v>
      </c>
      <c r="G81" s="63"/>
      <c r="H81" s="63"/>
      <c r="I81" s="63"/>
      <c r="J81" s="63"/>
      <c r="K81" s="63"/>
      <c r="L81" s="63"/>
      <c r="M81" s="63"/>
      <c r="N81" s="63"/>
      <c r="O81" s="113"/>
      <c r="P81" s="63"/>
      <c r="Q81" s="63"/>
    </row>
    <row r="82" spans="1:17" s="16" customFormat="1" x14ac:dyDescent="0.25">
      <c r="A82" s="69" t="s">
        <v>396</v>
      </c>
      <c r="B82" s="63"/>
      <c r="C82" s="162"/>
      <c r="D82" s="160"/>
      <c r="E82" s="160"/>
      <c r="F82" s="160"/>
      <c r="G82" s="160"/>
      <c r="H82" s="160"/>
      <c r="I82" s="160"/>
      <c r="J82" s="160"/>
      <c r="K82" s="160"/>
      <c r="L82" s="160"/>
      <c r="M82" s="63"/>
      <c r="N82" s="63"/>
      <c r="O82" s="63"/>
      <c r="P82" s="63"/>
      <c r="Q82" s="63"/>
    </row>
    <row r="83" spans="1:17" s="16" customFormat="1" x14ac:dyDescent="0.25">
      <c r="A83" s="68" t="s">
        <v>10</v>
      </c>
      <c r="B83" s="158">
        <f>+F14</f>
        <v>0</v>
      </c>
      <c r="C83" s="157">
        <f>SUM(D83:Q83)</f>
        <v>15</v>
      </c>
      <c r="D83" s="63"/>
      <c r="E83" s="63">
        <v>1</v>
      </c>
      <c r="F83" s="63">
        <v>1</v>
      </c>
      <c r="G83" s="63"/>
      <c r="H83" s="63"/>
      <c r="I83" s="63"/>
      <c r="J83" s="63"/>
      <c r="K83" s="63"/>
      <c r="L83" s="63"/>
      <c r="M83" s="63">
        <v>9</v>
      </c>
      <c r="N83" s="63"/>
      <c r="O83" s="63">
        <v>1</v>
      </c>
      <c r="P83" s="63">
        <v>2</v>
      </c>
      <c r="Q83" s="63">
        <v>1</v>
      </c>
    </row>
    <row r="84" spans="1:17" s="16" customFormat="1" x14ac:dyDescent="0.25">
      <c r="A84" s="68" t="s">
        <v>13</v>
      </c>
      <c r="B84" s="158">
        <f>+F15</f>
        <v>0</v>
      </c>
      <c r="C84" s="157">
        <f>SUM(D84:Q84)</f>
        <v>1</v>
      </c>
      <c r="D84" s="63"/>
      <c r="E84" s="63"/>
      <c r="F84" s="63"/>
      <c r="G84" s="63"/>
      <c r="H84" s="63"/>
      <c r="I84" s="63"/>
      <c r="J84" s="63"/>
      <c r="K84" s="63"/>
      <c r="L84" s="63"/>
      <c r="M84" s="63"/>
      <c r="N84" s="63">
        <v>1</v>
      </c>
      <c r="O84" s="63"/>
      <c r="P84" s="63"/>
      <c r="Q84" s="63"/>
    </row>
    <row r="85" spans="1:17" s="16" customFormat="1" x14ac:dyDescent="0.25">
      <c r="A85" s="69" t="s">
        <v>397</v>
      </c>
      <c r="B85" s="63"/>
      <c r="C85" s="162"/>
      <c r="D85" s="160"/>
      <c r="E85" s="160"/>
      <c r="F85" s="160"/>
      <c r="G85" s="160"/>
      <c r="H85" s="160"/>
      <c r="I85" s="160"/>
      <c r="J85" s="160"/>
      <c r="K85" s="160"/>
      <c r="L85" s="160"/>
      <c r="M85" s="63"/>
      <c r="N85" s="63"/>
      <c r="O85" s="63"/>
      <c r="P85" s="63"/>
      <c r="Q85" s="63"/>
    </row>
    <row r="86" spans="1:17" s="16" customFormat="1" x14ac:dyDescent="0.25">
      <c r="A86" s="68" t="s">
        <v>10</v>
      </c>
      <c r="B86" s="158">
        <f>+F17</f>
        <v>0</v>
      </c>
      <c r="C86" s="157">
        <f>SUM(D86:Q86)</f>
        <v>356</v>
      </c>
      <c r="D86" s="63">
        <v>1</v>
      </c>
      <c r="E86" s="63">
        <v>56</v>
      </c>
      <c r="F86" s="63">
        <v>90</v>
      </c>
      <c r="G86" s="63">
        <v>88</v>
      </c>
      <c r="H86" s="63">
        <v>39</v>
      </c>
      <c r="I86" s="63">
        <v>29</v>
      </c>
      <c r="J86" s="63"/>
      <c r="K86" s="63"/>
      <c r="L86" s="63">
        <v>1</v>
      </c>
      <c r="M86" s="63">
        <f>16+12</f>
        <v>28</v>
      </c>
      <c r="N86" s="63"/>
      <c r="O86" s="63">
        <v>11</v>
      </c>
      <c r="P86" s="110">
        <v>13</v>
      </c>
      <c r="Q86" s="63"/>
    </row>
    <row r="87" spans="1:17" s="16" customFormat="1" x14ac:dyDescent="0.25">
      <c r="A87" s="68" t="s">
        <v>13</v>
      </c>
      <c r="B87" s="158">
        <f>+F18</f>
        <v>0</v>
      </c>
      <c r="C87" s="157">
        <f>SUM(D87:Q87)</f>
        <v>32</v>
      </c>
      <c r="D87" s="63"/>
      <c r="E87" s="63">
        <v>2</v>
      </c>
      <c r="F87" s="63">
        <v>13</v>
      </c>
      <c r="G87" s="63">
        <v>3</v>
      </c>
      <c r="H87" s="63">
        <v>10</v>
      </c>
      <c r="I87" s="63">
        <v>2</v>
      </c>
      <c r="J87" s="63"/>
      <c r="K87" s="63"/>
      <c r="L87" s="63"/>
      <c r="M87" s="63">
        <v>1</v>
      </c>
      <c r="N87" s="63"/>
      <c r="O87" s="63"/>
      <c r="P87" s="111">
        <v>1</v>
      </c>
      <c r="Q87" s="63"/>
    </row>
    <row r="88" spans="1:17" s="16" customFormat="1" x14ac:dyDescent="0.25">
      <c r="A88" s="69" t="s">
        <v>26</v>
      </c>
      <c r="B88" s="160"/>
      <c r="C88" s="159"/>
      <c r="D88" s="160"/>
      <c r="E88" s="160"/>
      <c r="F88" s="160"/>
      <c r="G88" s="160"/>
      <c r="H88" s="160"/>
      <c r="I88" s="160"/>
      <c r="J88" s="160"/>
      <c r="K88" s="160"/>
      <c r="L88" s="160"/>
      <c r="M88" s="160"/>
      <c r="N88" s="160"/>
      <c r="O88" s="161"/>
      <c r="P88" s="163"/>
      <c r="Q88" s="160"/>
    </row>
    <row r="89" spans="1:17" s="16" customFormat="1" x14ac:dyDescent="0.25">
      <c r="A89" s="68" t="s">
        <v>168</v>
      </c>
      <c r="B89" s="158">
        <f t="shared" ref="B89:B97" si="6">+F38</f>
        <v>0</v>
      </c>
      <c r="C89" s="157">
        <f t="shared" ref="C89:C97" si="7">SUM(D89:Q89)</f>
        <v>3098</v>
      </c>
      <c r="D89" s="111">
        <v>459</v>
      </c>
      <c r="E89" s="111">
        <v>450</v>
      </c>
      <c r="F89" s="111">
        <v>600</v>
      </c>
      <c r="G89" s="111">
        <v>801</v>
      </c>
      <c r="H89" s="111">
        <v>154</v>
      </c>
      <c r="I89" s="111">
        <v>109</v>
      </c>
      <c r="J89" s="63">
        <v>1</v>
      </c>
      <c r="K89" s="63">
        <v>29</v>
      </c>
      <c r="L89" s="63">
        <v>135</v>
      </c>
      <c r="M89" s="111">
        <f>73+9</f>
        <v>82</v>
      </c>
      <c r="N89" s="111">
        <v>147</v>
      </c>
      <c r="O89" s="63">
        <v>44</v>
      </c>
      <c r="P89" s="115">
        <f>13+29</f>
        <v>42</v>
      </c>
      <c r="Q89" s="111">
        <v>45</v>
      </c>
    </row>
    <row r="90" spans="1:17" s="16" customFormat="1" x14ac:dyDescent="0.25">
      <c r="A90" s="68" t="s">
        <v>335</v>
      </c>
      <c r="B90" s="158">
        <f t="shared" si="6"/>
        <v>0</v>
      </c>
      <c r="C90" s="157">
        <f t="shared" si="7"/>
        <v>6</v>
      </c>
      <c r="D90" s="63"/>
      <c r="E90" s="63"/>
      <c r="F90" s="63">
        <v>6</v>
      </c>
      <c r="G90" s="63"/>
      <c r="H90" s="63"/>
      <c r="I90" s="63"/>
      <c r="J90" s="63"/>
      <c r="K90" s="63"/>
      <c r="L90" s="63"/>
      <c r="M90" s="63"/>
      <c r="N90" s="63"/>
      <c r="O90" s="63"/>
      <c r="P90" s="63"/>
      <c r="Q90" s="63"/>
    </row>
    <row r="91" spans="1:17" s="16" customFormat="1" x14ac:dyDescent="0.25">
      <c r="A91" s="68" t="s">
        <v>175</v>
      </c>
      <c r="B91" s="158">
        <f t="shared" si="6"/>
        <v>0</v>
      </c>
      <c r="C91" s="157">
        <f t="shared" si="7"/>
        <v>1173</v>
      </c>
      <c r="D91" s="111">
        <v>365</v>
      </c>
      <c r="E91" s="111">
        <v>135</v>
      </c>
      <c r="F91" s="111">
        <v>253</v>
      </c>
      <c r="G91" s="111">
        <v>185</v>
      </c>
      <c r="H91" s="111">
        <v>63</v>
      </c>
      <c r="I91" s="111">
        <v>29</v>
      </c>
      <c r="J91" s="63"/>
      <c r="K91" s="63">
        <v>34</v>
      </c>
      <c r="L91" s="63">
        <v>11</v>
      </c>
      <c r="M91" s="111">
        <v>27</v>
      </c>
      <c r="N91" s="111">
        <v>54</v>
      </c>
      <c r="O91" s="63">
        <v>7</v>
      </c>
      <c r="P91" s="115">
        <v>3</v>
      </c>
      <c r="Q91" s="111">
        <v>7</v>
      </c>
    </row>
    <row r="92" spans="1:17" s="16" customFormat="1" x14ac:dyDescent="0.25">
      <c r="A92" s="68" t="s">
        <v>230</v>
      </c>
      <c r="B92" s="158">
        <f t="shared" si="6"/>
        <v>0</v>
      </c>
      <c r="C92" s="157">
        <f t="shared" si="7"/>
        <v>10</v>
      </c>
      <c r="D92" s="63">
        <v>3</v>
      </c>
      <c r="E92" s="63">
        <v>1</v>
      </c>
      <c r="F92" s="63">
        <v>6</v>
      </c>
      <c r="G92" s="63"/>
      <c r="H92" s="63"/>
      <c r="I92" s="63"/>
      <c r="J92" s="63"/>
      <c r="K92" s="63"/>
      <c r="L92" s="63"/>
      <c r="M92" s="63"/>
      <c r="N92" s="63"/>
      <c r="O92" s="63"/>
      <c r="P92" s="116"/>
      <c r="Q92" s="63"/>
    </row>
    <row r="93" spans="1:17" s="16" customFormat="1" x14ac:dyDescent="0.25">
      <c r="A93" s="68" t="s">
        <v>170</v>
      </c>
      <c r="B93" s="158">
        <f t="shared" si="6"/>
        <v>0</v>
      </c>
      <c r="C93" s="157">
        <f t="shared" si="7"/>
        <v>1</v>
      </c>
      <c r="D93" s="63"/>
      <c r="E93" s="63"/>
      <c r="F93" s="63">
        <v>1</v>
      </c>
      <c r="G93" s="63"/>
      <c r="H93" s="63"/>
      <c r="I93" s="63"/>
      <c r="J93" s="63"/>
      <c r="K93" s="63"/>
      <c r="L93" s="63"/>
      <c r="M93" s="63"/>
      <c r="N93" s="63"/>
      <c r="O93" s="63"/>
      <c r="P93" s="63"/>
      <c r="Q93" s="63"/>
    </row>
    <row r="94" spans="1:17" s="16" customFormat="1" x14ac:dyDescent="0.25">
      <c r="A94" s="68" t="s">
        <v>176</v>
      </c>
      <c r="B94" s="158">
        <f t="shared" si="6"/>
        <v>0</v>
      </c>
      <c r="C94" s="157">
        <f t="shared" si="7"/>
        <v>2</v>
      </c>
      <c r="D94" s="63"/>
      <c r="E94" s="63"/>
      <c r="F94" s="63"/>
      <c r="G94" s="63">
        <v>2</v>
      </c>
      <c r="H94" s="63"/>
      <c r="I94" s="63"/>
      <c r="J94" s="63"/>
      <c r="K94" s="63"/>
      <c r="L94" s="63"/>
      <c r="M94" s="63"/>
      <c r="N94" s="63"/>
      <c r="O94" s="63"/>
      <c r="P94" s="63"/>
      <c r="Q94" s="63"/>
    </row>
    <row r="95" spans="1:17" s="16" customFormat="1" x14ac:dyDescent="0.25">
      <c r="A95" s="117" t="s">
        <v>27</v>
      </c>
      <c r="B95" s="158">
        <f t="shared" si="6"/>
        <v>0</v>
      </c>
      <c r="C95" s="164">
        <f t="shared" si="7"/>
        <v>3</v>
      </c>
      <c r="D95" s="118"/>
      <c r="E95" s="118"/>
      <c r="F95" s="118"/>
      <c r="G95" s="118">
        <v>2</v>
      </c>
      <c r="H95" s="118"/>
      <c r="I95" s="118"/>
      <c r="J95" s="118"/>
      <c r="K95" s="118"/>
      <c r="L95" s="118"/>
      <c r="M95" s="118"/>
      <c r="N95" s="118">
        <v>1</v>
      </c>
      <c r="O95" s="119"/>
      <c r="P95" s="118"/>
      <c r="Q95" s="118"/>
    </row>
    <row r="96" spans="1:17" s="16" customFormat="1" x14ac:dyDescent="0.25">
      <c r="A96" s="117" t="s">
        <v>435</v>
      </c>
      <c r="B96" s="158">
        <f t="shared" si="6"/>
        <v>0</v>
      </c>
      <c r="C96" s="164">
        <f t="shared" si="7"/>
        <v>1</v>
      </c>
      <c r="D96" s="118">
        <v>1</v>
      </c>
      <c r="E96" s="118"/>
      <c r="F96" s="118"/>
      <c r="G96" s="118"/>
      <c r="H96" s="118"/>
      <c r="I96" s="118"/>
      <c r="J96" s="118"/>
      <c r="K96" s="118"/>
      <c r="L96" s="118"/>
      <c r="M96" s="118"/>
      <c r="N96" s="118"/>
      <c r="O96" s="119"/>
      <c r="P96" s="118"/>
      <c r="Q96" s="118"/>
    </row>
    <row r="97" spans="1:17" s="16" customFormat="1" ht="15.75" thickBot="1" x14ac:dyDescent="0.3">
      <c r="A97" s="71" t="s">
        <v>436</v>
      </c>
      <c r="B97" s="179">
        <f t="shared" si="6"/>
        <v>0</v>
      </c>
      <c r="C97" s="165">
        <f t="shared" si="7"/>
        <v>29</v>
      </c>
      <c r="D97" s="90"/>
      <c r="E97" s="90"/>
      <c r="F97" s="90">
        <v>7</v>
      </c>
      <c r="G97" s="90">
        <v>16</v>
      </c>
      <c r="H97" s="90">
        <v>1</v>
      </c>
      <c r="I97" s="90"/>
      <c r="J97" s="90"/>
      <c r="K97" s="90"/>
      <c r="L97" s="90">
        <v>1</v>
      </c>
      <c r="M97" s="90"/>
      <c r="N97" s="90">
        <v>4</v>
      </c>
      <c r="O97" s="120"/>
      <c r="P97" s="90"/>
      <c r="Q97" s="90"/>
    </row>
    <row r="98" spans="1:17" s="16" customFormat="1" ht="16.5" thickBot="1" x14ac:dyDescent="0.3">
      <c r="A98"/>
      <c r="B98" s="121"/>
      <c r="C98" s="186">
        <f>SUM(C60:C97)</f>
        <v>11785</v>
      </c>
      <c r="D98" s="166">
        <f>SUM(D60:D97)</f>
        <v>2293</v>
      </c>
      <c r="E98" s="166">
        <f t="shared" ref="E98:Q98" si="8">SUM(E60:E97)</f>
        <v>1690</v>
      </c>
      <c r="F98" s="166">
        <f t="shared" si="8"/>
        <v>2427</v>
      </c>
      <c r="G98" s="166">
        <f t="shared" si="8"/>
        <v>2411</v>
      </c>
      <c r="H98" s="166">
        <f t="shared" si="8"/>
        <v>556</v>
      </c>
      <c r="I98" s="166">
        <f t="shared" si="8"/>
        <v>347</v>
      </c>
      <c r="J98" s="166">
        <f t="shared" si="8"/>
        <v>2</v>
      </c>
      <c r="K98" s="166">
        <f t="shared" si="8"/>
        <v>161</v>
      </c>
      <c r="L98" s="166">
        <f t="shared" si="8"/>
        <v>391</v>
      </c>
      <c r="M98" s="166">
        <f t="shared" si="8"/>
        <v>362</v>
      </c>
      <c r="N98" s="166">
        <f t="shared" si="8"/>
        <v>685</v>
      </c>
      <c r="O98" s="166">
        <f t="shared" si="8"/>
        <v>136</v>
      </c>
      <c r="P98" s="166">
        <f t="shared" si="8"/>
        <v>150</v>
      </c>
      <c r="Q98" s="166">
        <f t="shared" si="8"/>
        <v>174</v>
      </c>
    </row>
    <row r="99" spans="1:17" s="16" customFormat="1" ht="15.75" thickBot="1" x14ac:dyDescent="0.3">
      <c r="A99"/>
      <c r="B99" s="121"/>
      <c r="C99" s="92"/>
      <c r="D99" s="92"/>
      <c r="E99" s="92"/>
      <c r="F99" s="46"/>
      <c r="G99" s="46"/>
      <c r="H99" s="46"/>
      <c r="I99" s="121"/>
      <c r="J99" s="46"/>
      <c r="K99" s="46"/>
      <c r="L99" s="121"/>
      <c r="M99" s="92"/>
      <c r="N99" s="46"/>
      <c r="O99" s="122"/>
      <c r="P99" s="92"/>
      <c r="Q99" s="46"/>
    </row>
    <row r="100" spans="1:17" s="16" customFormat="1" x14ac:dyDescent="0.25">
      <c r="A100" s="75" t="s">
        <v>227</v>
      </c>
      <c r="B100" s="168">
        <f>+F49</f>
        <v>0</v>
      </c>
      <c r="C100" s="167">
        <f>SUM(D100:Q100)</f>
        <v>101</v>
      </c>
      <c r="D100" s="133">
        <v>27</v>
      </c>
      <c r="E100" s="93">
        <v>27</v>
      </c>
      <c r="F100" s="93">
        <v>22</v>
      </c>
      <c r="G100" s="93">
        <v>11</v>
      </c>
      <c r="H100" s="93">
        <v>6</v>
      </c>
      <c r="I100" s="93"/>
      <c r="J100" s="93"/>
      <c r="K100" s="93"/>
      <c r="L100" s="93"/>
      <c r="M100" s="93"/>
      <c r="N100" s="93">
        <v>8</v>
      </c>
      <c r="O100" s="123"/>
      <c r="P100" s="93"/>
      <c r="Q100" s="93"/>
    </row>
    <row r="101" spans="1:17" s="16" customFormat="1" x14ac:dyDescent="0.25">
      <c r="A101" s="76" t="s">
        <v>294</v>
      </c>
      <c r="B101" s="158">
        <f>+F50</f>
        <v>0</v>
      </c>
      <c r="C101" s="169">
        <f>SUM(D101:Q101)</f>
        <v>901</v>
      </c>
      <c r="D101" s="170">
        <v>249</v>
      </c>
      <c r="E101" s="171">
        <v>109</v>
      </c>
      <c r="F101" s="171">
        <v>244</v>
      </c>
      <c r="G101" s="171">
        <v>257</v>
      </c>
      <c r="H101" s="171">
        <v>11</v>
      </c>
      <c r="I101" s="172"/>
      <c r="J101" s="172"/>
      <c r="K101" s="172"/>
      <c r="L101" s="172"/>
      <c r="M101" s="171"/>
      <c r="N101" s="171">
        <v>3</v>
      </c>
      <c r="O101" s="173"/>
      <c r="P101" s="171">
        <v>13</v>
      </c>
      <c r="Q101" s="111">
        <v>15</v>
      </c>
    </row>
    <row r="102" spans="1:17" s="16" customFormat="1" x14ac:dyDescent="0.25">
      <c r="A102" s="124" t="s">
        <v>437</v>
      </c>
      <c r="B102" s="158">
        <f>+F51</f>
        <v>0</v>
      </c>
      <c r="C102" s="169">
        <f>SUM(D102:Q102)</f>
        <v>28</v>
      </c>
      <c r="D102" s="174">
        <v>12</v>
      </c>
      <c r="E102" s="175"/>
      <c r="F102" s="175">
        <v>12</v>
      </c>
      <c r="G102" s="175">
        <v>3</v>
      </c>
      <c r="H102" s="176"/>
      <c r="I102" s="177"/>
      <c r="J102" s="177"/>
      <c r="K102" s="177"/>
      <c r="L102" s="177"/>
      <c r="M102" s="175"/>
      <c r="N102" s="175">
        <v>1</v>
      </c>
      <c r="O102" s="178"/>
      <c r="P102" s="175"/>
      <c r="Q102" s="114"/>
    </row>
    <row r="103" spans="1:17" s="16" customFormat="1" ht="15.75" thickBot="1" x14ac:dyDescent="0.3">
      <c r="A103" s="77" t="s">
        <v>145</v>
      </c>
      <c r="B103" s="179">
        <f>+F52</f>
        <v>0</v>
      </c>
      <c r="C103" s="165">
        <f>SUM(D103:Q103)</f>
        <v>111</v>
      </c>
      <c r="D103" s="180">
        <v>18</v>
      </c>
      <c r="E103" s="125">
        <v>17</v>
      </c>
      <c r="F103" s="125">
        <v>32</v>
      </c>
      <c r="G103" s="125">
        <v>10</v>
      </c>
      <c r="H103" s="181"/>
      <c r="I103" s="181">
        <v>16</v>
      </c>
      <c r="J103" s="181"/>
      <c r="K103" s="181">
        <v>3</v>
      </c>
      <c r="L103" s="181"/>
      <c r="M103" s="125"/>
      <c r="N103" s="125">
        <v>15</v>
      </c>
      <c r="O103" s="182"/>
      <c r="P103" s="125"/>
      <c r="Q103" s="181"/>
    </row>
    <row r="104" spans="1:17" s="16" customFormat="1" ht="16.5" thickBot="1" x14ac:dyDescent="0.3">
      <c r="A104"/>
      <c r="B104" s="121"/>
      <c r="C104" s="166">
        <f>SUM(C100:C103)</f>
        <v>1141</v>
      </c>
      <c r="D104" s="166">
        <f t="shared" ref="D104:Q104" si="9">SUM(D100:D103)</f>
        <v>306</v>
      </c>
      <c r="E104" s="166">
        <f t="shared" si="9"/>
        <v>153</v>
      </c>
      <c r="F104" s="166">
        <f t="shared" si="9"/>
        <v>310</v>
      </c>
      <c r="G104" s="166">
        <f t="shared" si="9"/>
        <v>281</v>
      </c>
      <c r="H104" s="166">
        <f t="shared" si="9"/>
        <v>17</v>
      </c>
      <c r="I104" s="166">
        <f t="shared" si="9"/>
        <v>16</v>
      </c>
      <c r="J104" s="166">
        <f t="shared" si="9"/>
        <v>0</v>
      </c>
      <c r="K104" s="166">
        <f t="shared" si="9"/>
        <v>3</v>
      </c>
      <c r="L104" s="166">
        <f t="shared" si="9"/>
        <v>0</v>
      </c>
      <c r="M104" s="166">
        <f t="shared" si="9"/>
        <v>0</v>
      </c>
      <c r="N104" s="166">
        <f t="shared" si="9"/>
        <v>27</v>
      </c>
      <c r="O104" s="166">
        <f t="shared" si="9"/>
        <v>0</v>
      </c>
      <c r="P104" s="166">
        <f t="shared" si="9"/>
        <v>13</v>
      </c>
      <c r="Q104" s="166">
        <f t="shared" si="9"/>
        <v>15</v>
      </c>
    </row>
    <row r="105" spans="1:17" s="16" customFormat="1" ht="15.75" x14ac:dyDescent="0.25">
      <c r="A105"/>
      <c r="B105" s="121"/>
      <c r="C105" s="183"/>
      <c r="D105" s="184"/>
      <c r="E105" s="184"/>
      <c r="F105" s="185"/>
      <c r="G105" s="121"/>
      <c r="H105" s="121"/>
      <c r="I105" s="121"/>
      <c r="J105" s="121"/>
      <c r="K105" s="121"/>
      <c r="L105" s="121"/>
      <c r="M105" s="121"/>
      <c r="N105" s="121"/>
      <c r="O105" s="121"/>
      <c r="P105" s="183"/>
      <c r="Q105" s="121"/>
    </row>
    <row r="106" spans="1:17" s="16" customFormat="1" ht="16.5" thickBot="1" x14ac:dyDescent="0.3">
      <c r="A106"/>
      <c r="B106" s="121"/>
      <c r="C106" s="183"/>
      <c r="D106" s="184"/>
      <c r="E106" s="184"/>
      <c r="F106" s="185"/>
      <c r="G106" s="121"/>
      <c r="H106" s="121"/>
      <c r="I106" s="121"/>
      <c r="J106" s="121"/>
      <c r="K106" s="121"/>
      <c r="L106" s="121"/>
      <c r="M106" s="121"/>
      <c r="N106" s="121"/>
      <c r="O106" s="121"/>
      <c r="P106" s="183"/>
      <c r="Q106" s="121"/>
    </row>
    <row r="107" spans="1:17" s="16" customFormat="1" ht="16.5" thickBot="1" x14ac:dyDescent="0.3">
      <c r="A107" s="126" t="s">
        <v>438</v>
      </c>
      <c r="B107" s="121"/>
      <c r="C107" s="166">
        <f>+C98+C104</f>
        <v>12926</v>
      </c>
      <c r="D107" s="186">
        <f t="shared" ref="D107:Q107" si="10">SUM(D59:D103)</f>
        <v>4892</v>
      </c>
      <c r="E107" s="186">
        <f t="shared" si="10"/>
        <v>3533</v>
      </c>
      <c r="F107" s="186">
        <f t="shared" si="10"/>
        <v>5164</v>
      </c>
      <c r="G107" s="186">
        <f t="shared" si="10"/>
        <v>5103</v>
      </c>
      <c r="H107" s="186">
        <f t="shared" si="10"/>
        <v>1129</v>
      </c>
      <c r="I107" s="186">
        <f t="shared" si="10"/>
        <v>710</v>
      </c>
      <c r="J107" s="186">
        <f t="shared" si="10"/>
        <v>4</v>
      </c>
      <c r="K107" s="186">
        <f t="shared" si="10"/>
        <v>325</v>
      </c>
      <c r="L107" s="186">
        <f t="shared" si="10"/>
        <v>782</v>
      </c>
      <c r="M107" s="186">
        <f t="shared" si="10"/>
        <v>724</v>
      </c>
      <c r="N107" s="186">
        <f t="shared" si="10"/>
        <v>1397</v>
      </c>
      <c r="O107" s="186">
        <f t="shared" si="10"/>
        <v>272</v>
      </c>
      <c r="P107" s="186">
        <f t="shared" si="10"/>
        <v>313</v>
      </c>
      <c r="Q107" s="186">
        <f t="shared" si="10"/>
        <v>363</v>
      </c>
    </row>
    <row r="108" spans="1:17" s="16" customFormat="1" ht="16.5" thickBot="1" x14ac:dyDescent="0.3">
      <c r="A108" s="130" t="s">
        <v>443</v>
      </c>
      <c r="B108" s="130"/>
      <c r="C108" s="185"/>
      <c r="D108" s="187">
        <f t="shared" ref="D108:Q108" si="11">SUMPRODUCT($B$60:$B$97,D60:D97)</f>
        <v>0</v>
      </c>
      <c r="E108" s="187">
        <f t="shared" si="11"/>
        <v>0</v>
      </c>
      <c r="F108" s="187">
        <f t="shared" si="11"/>
        <v>0</v>
      </c>
      <c r="G108" s="187">
        <f t="shared" si="11"/>
        <v>0</v>
      </c>
      <c r="H108" s="187">
        <f t="shared" si="11"/>
        <v>0</v>
      </c>
      <c r="I108" s="187">
        <f t="shared" si="11"/>
        <v>0</v>
      </c>
      <c r="J108" s="187">
        <f t="shared" si="11"/>
        <v>0</v>
      </c>
      <c r="K108" s="187">
        <f t="shared" si="11"/>
        <v>0</v>
      </c>
      <c r="L108" s="187">
        <f t="shared" si="11"/>
        <v>0</v>
      </c>
      <c r="M108" s="187">
        <f t="shared" si="11"/>
        <v>0</v>
      </c>
      <c r="N108" s="187">
        <f t="shared" si="11"/>
        <v>0</v>
      </c>
      <c r="O108" s="187">
        <f t="shared" si="11"/>
        <v>0</v>
      </c>
      <c r="P108" s="187">
        <f t="shared" si="11"/>
        <v>0</v>
      </c>
      <c r="Q108" s="187">
        <f t="shared" si="11"/>
        <v>0</v>
      </c>
    </row>
    <row r="109" spans="1:17" s="16" customFormat="1" ht="15.75" x14ac:dyDescent="0.25">
      <c r="A109" s="36"/>
      <c r="B109" s="36"/>
      <c r="C109" s="15"/>
      <c r="D109" s="15"/>
      <c r="E109" s="15"/>
      <c r="G109" s="15"/>
    </row>
    <row r="110" spans="1:17" s="16" customFormat="1" ht="15.75" x14ac:dyDescent="0.25">
      <c r="A110" s="36"/>
      <c r="B110" s="36"/>
      <c r="C110" s="15"/>
      <c r="D110" s="15"/>
      <c r="E110" s="15"/>
      <c r="F110" s="15"/>
      <c r="G110" s="15"/>
    </row>
    <row r="111" spans="1:17" s="16" customFormat="1" ht="15.75" x14ac:dyDescent="0.25">
      <c r="A111" s="36"/>
      <c r="B111" s="36"/>
      <c r="C111" s="15"/>
      <c r="D111" s="15"/>
      <c r="E111" s="15"/>
      <c r="F111" s="15"/>
      <c r="G111" s="15"/>
    </row>
  </sheetData>
  <mergeCells count="1">
    <mergeCell ref="A1:M1"/>
  </mergeCells>
  <conditionalFormatting sqref="C9:D12 C14:D15 C17:D18">
    <cfRule type="containsBlanks" dxfId="93" priority="17">
      <formula>LEN(TRIM(C9))=0</formula>
    </cfRule>
  </conditionalFormatting>
  <conditionalFormatting sqref="C20:D28">
    <cfRule type="containsBlanks" dxfId="92" priority="15">
      <formula>LEN(TRIM(C20))=0</formula>
    </cfRule>
  </conditionalFormatting>
  <conditionalFormatting sqref="C31:D31 C33:D36">
    <cfRule type="containsBlanks" dxfId="91" priority="13">
      <formula>LEN(TRIM(C31))=0</formula>
    </cfRule>
  </conditionalFormatting>
  <conditionalFormatting sqref="C14:D15">
    <cfRule type="containsBlanks" dxfId="90" priority="12">
      <formula>LEN(TRIM(C14))=0</formula>
    </cfRule>
  </conditionalFormatting>
  <conditionalFormatting sqref="C17:D18">
    <cfRule type="containsBlanks" dxfId="89" priority="11">
      <formula>LEN(TRIM(C17))=0</formula>
    </cfRule>
  </conditionalFormatting>
  <conditionalFormatting sqref="C38:C46">
    <cfRule type="containsBlanks" dxfId="88" priority="10">
      <formula>LEN(TRIM(C38))=0</formula>
    </cfRule>
  </conditionalFormatting>
  <conditionalFormatting sqref="D49:E50">
    <cfRule type="containsBlanks" dxfId="87" priority="5">
      <formula>LEN(TRIM(D49))=0</formula>
    </cfRule>
  </conditionalFormatting>
  <conditionalFormatting sqref="C49:C52">
    <cfRule type="containsBlanks" dxfId="86" priority="4">
      <formula>LEN(TRIM(C49))=0</formula>
    </cfRule>
  </conditionalFormatting>
  <conditionalFormatting sqref="C30:D30">
    <cfRule type="containsBlanks" dxfId="85" priority="1">
      <formula>LEN(TRIM(C30))=0</formula>
    </cfRule>
  </conditionalFormatting>
  <pageMargins left="0.70866141732283472" right="0.70866141732283472" top="0.74803149606299213" bottom="0.74803149606299213" header="0.31496062992125984" footer="0.31496062992125984"/>
  <pageSetup paperSize="8" scale="59" fitToHeight="0" orientation="landscape" r:id="rId1"/>
  <headerFooter>
    <oddFooter>&amp;L&amp;"-,Italique"HCL-DA&amp;C&amp;"-,Italique"DATEPT/CM4      Consultation N°  T21   Annexe financière ATTRI1 - Partie I&amp;R&amp;"-,Italique"Page 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269"/>
  <sheetViews>
    <sheetView view="pageBreakPreview" zoomScale="90" zoomScaleNormal="80" zoomScaleSheetLayoutView="90" workbookViewId="0">
      <selection sqref="A1:D1"/>
    </sheetView>
  </sheetViews>
  <sheetFormatPr baseColWidth="10" defaultRowHeight="15" x14ac:dyDescent="0.25"/>
  <cols>
    <col min="2" max="2" width="112.28515625" customWidth="1"/>
    <col min="4" max="4" width="29.28515625" customWidth="1"/>
    <col min="5" max="5" width="15.7109375" customWidth="1"/>
  </cols>
  <sheetData>
    <row r="1" spans="1:4" ht="18.75" x14ac:dyDescent="0.3">
      <c r="A1" s="246" t="s">
        <v>458</v>
      </c>
      <c r="B1" s="246"/>
      <c r="C1" s="246"/>
      <c r="D1" s="246"/>
    </row>
    <row r="2" spans="1:4" ht="12.75" customHeight="1" x14ac:dyDescent="0.25"/>
    <row r="3" spans="1:4" ht="16.899999999999999" customHeight="1" x14ac:dyDescent="0.25">
      <c r="A3" s="230" t="s">
        <v>440</v>
      </c>
      <c r="B3" s="108"/>
    </row>
    <row r="4" spans="1:4" x14ac:dyDescent="0.25">
      <c r="A4" s="251" t="s">
        <v>213</v>
      </c>
      <c r="B4" s="251"/>
      <c r="C4" s="251"/>
      <c r="D4" s="251"/>
    </row>
    <row r="5" spans="1:4" ht="12.75" customHeight="1" thickBot="1" x14ac:dyDescent="0.3">
      <c r="A5" s="1"/>
    </row>
    <row r="6" spans="1:4" ht="30.75" thickBot="1" x14ac:dyDescent="0.3">
      <c r="A6" s="18" t="s">
        <v>0</v>
      </c>
      <c r="B6" s="19" t="s">
        <v>1</v>
      </c>
      <c r="C6" s="19" t="s">
        <v>2</v>
      </c>
      <c r="D6" s="19" t="s">
        <v>298</v>
      </c>
    </row>
    <row r="7" spans="1:4" x14ac:dyDescent="0.25">
      <c r="A7" s="252" t="s">
        <v>446</v>
      </c>
      <c r="B7" s="253"/>
      <c r="C7" s="253"/>
      <c r="D7" s="258"/>
    </row>
    <row r="8" spans="1:4" x14ac:dyDescent="0.25">
      <c r="A8" s="37" t="s">
        <v>3</v>
      </c>
      <c r="B8" s="50" t="s">
        <v>372</v>
      </c>
      <c r="C8" s="39" t="s">
        <v>6</v>
      </c>
      <c r="D8" s="84"/>
    </row>
    <row r="9" spans="1:4" x14ac:dyDescent="0.25">
      <c r="A9" s="40" t="s">
        <v>5</v>
      </c>
      <c r="B9" s="50" t="s">
        <v>373</v>
      </c>
      <c r="C9" s="39" t="s">
        <v>6</v>
      </c>
      <c r="D9" s="85"/>
    </row>
    <row r="10" spans="1:4" ht="15.75" thickBot="1" x14ac:dyDescent="0.3">
      <c r="A10" s="38" t="s">
        <v>292</v>
      </c>
      <c r="B10" s="51" t="s">
        <v>374</v>
      </c>
      <c r="C10" s="41" t="s">
        <v>6</v>
      </c>
      <c r="D10" s="86"/>
    </row>
    <row r="11" spans="1:4" ht="15.75" thickBot="1" x14ac:dyDescent="0.3">
      <c r="A11" s="52"/>
      <c r="B11" s="53"/>
      <c r="C11" s="54"/>
      <c r="D11" s="55"/>
    </row>
    <row r="12" spans="1:4" ht="30" customHeight="1" thickBot="1" x14ac:dyDescent="0.3">
      <c r="A12" s="255" t="s">
        <v>300</v>
      </c>
      <c r="B12" s="256"/>
      <c r="C12" s="256"/>
      <c r="D12" s="257"/>
    </row>
    <row r="13" spans="1:4" x14ac:dyDescent="0.25">
      <c r="A13" s="44" t="s">
        <v>7</v>
      </c>
      <c r="B13" s="97" t="s">
        <v>505</v>
      </c>
      <c r="C13" s="101"/>
      <c r="D13" s="102"/>
    </row>
    <row r="14" spans="1:4" x14ac:dyDescent="0.25">
      <c r="A14" s="23" t="s">
        <v>9</v>
      </c>
      <c r="B14" s="98" t="s">
        <v>10</v>
      </c>
      <c r="C14" s="23" t="s">
        <v>2</v>
      </c>
      <c r="D14" s="84"/>
    </row>
    <row r="15" spans="1:4" x14ac:dyDescent="0.25">
      <c r="A15" s="23" t="s">
        <v>11</v>
      </c>
      <c r="B15" s="98" t="s">
        <v>503</v>
      </c>
      <c r="C15" s="23" t="s">
        <v>2</v>
      </c>
      <c r="D15" s="84"/>
    </row>
    <row r="16" spans="1:4" x14ac:dyDescent="0.25">
      <c r="A16" s="23" t="s">
        <v>12</v>
      </c>
      <c r="B16" s="98" t="s">
        <v>337</v>
      </c>
      <c r="C16" s="23" t="s">
        <v>2</v>
      </c>
      <c r="D16" s="84"/>
    </row>
    <row r="17" spans="1:4" x14ac:dyDescent="0.25">
      <c r="A17" s="23" t="s">
        <v>14</v>
      </c>
      <c r="B17" s="98" t="s">
        <v>16</v>
      </c>
      <c r="C17" s="23" t="s">
        <v>2</v>
      </c>
      <c r="D17" s="84"/>
    </row>
    <row r="18" spans="1:4" x14ac:dyDescent="0.25">
      <c r="A18" s="23" t="s">
        <v>15</v>
      </c>
      <c r="B18" s="99" t="s">
        <v>229</v>
      </c>
      <c r="C18" s="26" t="s">
        <v>2</v>
      </c>
      <c r="D18" s="84"/>
    </row>
    <row r="19" spans="1:4" x14ac:dyDescent="0.25">
      <c r="A19" s="42" t="s">
        <v>17</v>
      </c>
      <c r="B19" s="100" t="s">
        <v>324</v>
      </c>
      <c r="C19" s="34"/>
      <c r="D19" s="103"/>
    </row>
    <row r="20" spans="1:4" x14ac:dyDescent="0.25">
      <c r="A20" s="23" t="s">
        <v>18</v>
      </c>
      <c r="B20" s="68" t="s">
        <v>338</v>
      </c>
      <c r="C20" s="23" t="s">
        <v>2</v>
      </c>
      <c r="D20" s="84"/>
    </row>
    <row r="21" spans="1:4" x14ac:dyDescent="0.25">
      <c r="A21" s="23" t="s">
        <v>19</v>
      </c>
      <c r="B21" s="68" t="s">
        <v>168</v>
      </c>
      <c r="C21" s="23" t="s">
        <v>2</v>
      </c>
      <c r="D21" s="84"/>
    </row>
    <row r="22" spans="1:4" x14ac:dyDescent="0.25">
      <c r="A22" s="23" t="s">
        <v>20</v>
      </c>
      <c r="B22" s="68" t="s">
        <v>339</v>
      </c>
      <c r="C22" s="23" t="s">
        <v>2</v>
      </c>
      <c r="D22" s="84"/>
    </row>
    <row r="23" spans="1:4" x14ac:dyDescent="0.25">
      <c r="A23" s="23" t="s">
        <v>21</v>
      </c>
      <c r="B23" s="68" t="s">
        <v>169</v>
      </c>
      <c r="C23" s="23" t="s">
        <v>2</v>
      </c>
      <c r="D23" s="84"/>
    </row>
    <row r="24" spans="1:4" x14ac:dyDescent="0.25">
      <c r="A24" s="23" t="s">
        <v>209</v>
      </c>
      <c r="B24" s="68" t="s">
        <v>170</v>
      </c>
      <c r="C24" s="23" t="s">
        <v>2</v>
      </c>
      <c r="D24" s="84"/>
    </row>
    <row r="25" spans="1:4" x14ac:dyDescent="0.25">
      <c r="A25" s="23" t="s">
        <v>447</v>
      </c>
      <c r="B25" s="68" t="s">
        <v>23</v>
      </c>
      <c r="C25" s="23" t="s">
        <v>2</v>
      </c>
      <c r="D25" s="84"/>
    </row>
    <row r="26" spans="1:4" x14ac:dyDescent="0.25">
      <c r="A26" s="23" t="s">
        <v>448</v>
      </c>
      <c r="B26" s="68" t="s">
        <v>24</v>
      </c>
      <c r="C26" s="23" t="s">
        <v>2</v>
      </c>
      <c r="D26" s="84"/>
    </row>
    <row r="27" spans="1:4" x14ac:dyDescent="0.25">
      <c r="A27" s="23" t="s">
        <v>449</v>
      </c>
      <c r="B27" s="68" t="s">
        <v>25</v>
      </c>
      <c r="C27" s="23" t="s">
        <v>2</v>
      </c>
      <c r="D27" s="84"/>
    </row>
    <row r="28" spans="1:4" x14ac:dyDescent="0.25">
      <c r="A28" s="23" t="s">
        <v>450</v>
      </c>
      <c r="B28" s="68" t="s">
        <v>336</v>
      </c>
      <c r="C28" s="23" t="s">
        <v>2</v>
      </c>
      <c r="D28" s="84"/>
    </row>
    <row r="29" spans="1:4" x14ac:dyDescent="0.25">
      <c r="A29" s="42" t="s">
        <v>22</v>
      </c>
      <c r="B29" s="100" t="s">
        <v>325</v>
      </c>
      <c r="C29" s="34"/>
      <c r="D29" s="103"/>
    </row>
    <row r="30" spans="1:4" s="46" customFormat="1" x14ac:dyDescent="0.25">
      <c r="A30" s="63" t="s">
        <v>444</v>
      </c>
      <c r="B30" s="89" t="s">
        <v>170</v>
      </c>
      <c r="C30" s="63" t="s">
        <v>2</v>
      </c>
      <c r="D30" s="84"/>
    </row>
    <row r="31" spans="1:4" s="46" customFormat="1" x14ac:dyDescent="0.25">
      <c r="A31" s="63" t="s">
        <v>445</v>
      </c>
      <c r="B31" s="89" t="s">
        <v>24</v>
      </c>
      <c r="C31" s="63" t="s">
        <v>2</v>
      </c>
      <c r="D31" s="84"/>
    </row>
    <row r="32" spans="1:4" s="46" customFormat="1" x14ac:dyDescent="0.25">
      <c r="A32" s="42" t="s">
        <v>329</v>
      </c>
      <c r="B32" s="69" t="s">
        <v>434</v>
      </c>
      <c r="C32" s="34"/>
      <c r="D32" s="103"/>
    </row>
    <row r="33" spans="1:4" s="46" customFormat="1" x14ac:dyDescent="0.25">
      <c r="A33" s="63" t="s">
        <v>330</v>
      </c>
      <c r="B33" s="70" t="s">
        <v>169</v>
      </c>
      <c r="C33" s="63" t="s">
        <v>2</v>
      </c>
      <c r="D33" s="84"/>
    </row>
    <row r="34" spans="1:4" s="46" customFormat="1" x14ac:dyDescent="0.25">
      <c r="A34" s="63" t="s">
        <v>331</v>
      </c>
      <c r="B34" s="70" t="s">
        <v>170</v>
      </c>
      <c r="C34" s="63" t="s">
        <v>2</v>
      </c>
      <c r="D34" s="84"/>
    </row>
    <row r="35" spans="1:4" s="46" customFormat="1" x14ac:dyDescent="0.25">
      <c r="A35" s="63" t="s">
        <v>332</v>
      </c>
      <c r="B35" s="70" t="s">
        <v>24</v>
      </c>
      <c r="C35" s="63" t="s">
        <v>2</v>
      </c>
      <c r="D35" s="84"/>
    </row>
    <row r="36" spans="1:4" s="46" customFormat="1" x14ac:dyDescent="0.25">
      <c r="A36" s="63" t="s">
        <v>333</v>
      </c>
      <c r="B36" s="70" t="s">
        <v>25</v>
      </c>
      <c r="C36" s="63" t="s">
        <v>2</v>
      </c>
      <c r="D36" s="84"/>
    </row>
    <row r="37" spans="1:4" s="46" customFormat="1" x14ac:dyDescent="0.25">
      <c r="A37" s="42" t="s">
        <v>398</v>
      </c>
      <c r="B37" s="69" t="s">
        <v>396</v>
      </c>
      <c r="C37" s="34"/>
      <c r="D37" s="103"/>
    </row>
    <row r="38" spans="1:4" s="46" customFormat="1" x14ac:dyDescent="0.25">
      <c r="A38" s="23" t="s">
        <v>399</v>
      </c>
      <c r="B38" s="68" t="s">
        <v>10</v>
      </c>
      <c r="C38" s="63" t="s">
        <v>2</v>
      </c>
      <c r="D38" s="84"/>
    </row>
    <row r="39" spans="1:4" s="46" customFormat="1" x14ac:dyDescent="0.25">
      <c r="A39" s="23" t="s">
        <v>400</v>
      </c>
      <c r="B39" s="68" t="s">
        <v>13</v>
      </c>
      <c r="C39" s="63" t="s">
        <v>2</v>
      </c>
      <c r="D39" s="84"/>
    </row>
    <row r="40" spans="1:4" x14ac:dyDescent="0.25">
      <c r="A40" s="42" t="s">
        <v>401</v>
      </c>
      <c r="B40" s="100" t="s">
        <v>26</v>
      </c>
      <c r="C40" s="34"/>
      <c r="D40" s="103"/>
    </row>
    <row r="41" spans="1:4" x14ac:dyDescent="0.25">
      <c r="A41" s="23" t="s">
        <v>403</v>
      </c>
      <c r="B41" s="68" t="s">
        <v>168</v>
      </c>
      <c r="C41" s="23" t="s">
        <v>2</v>
      </c>
      <c r="D41" s="84"/>
    </row>
    <row r="42" spans="1:4" x14ac:dyDescent="0.25">
      <c r="A42" s="23" t="s">
        <v>404</v>
      </c>
      <c r="B42" s="68" t="s">
        <v>335</v>
      </c>
      <c r="C42" s="23" t="s">
        <v>2</v>
      </c>
      <c r="D42" s="84"/>
    </row>
    <row r="43" spans="1:4" x14ac:dyDescent="0.25">
      <c r="A43" s="23" t="s">
        <v>472</v>
      </c>
      <c r="B43" s="68" t="s">
        <v>175</v>
      </c>
      <c r="C43" s="23" t="s">
        <v>2</v>
      </c>
      <c r="D43" s="84"/>
    </row>
    <row r="44" spans="1:4" x14ac:dyDescent="0.25">
      <c r="A44" s="23" t="s">
        <v>473</v>
      </c>
      <c r="B44" s="68" t="s">
        <v>230</v>
      </c>
      <c r="C44" s="23" t="s">
        <v>2</v>
      </c>
      <c r="D44" s="84"/>
    </row>
    <row r="45" spans="1:4" x14ac:dyDescent="0.25">
      <c r="A45" s="23" t="s">
        <v>474</v>
      </c>
      <c r="B45" s="68" t="s">
        <v>170</v>
      </c>
      <c r="C45" s="23" t="s">
        <v>2</v>
      </c>
      <c r="D45" s="84"/>
    </row>
    <row r="46" spans="1:4" x14ac:dyDescent="0.25">
      <c r="A46" s="23" t="s">
        <v>475</v>
      </c>
      <c r="B46" s="68" t="s">
        <v>176</v>
      </c>
      <c r="C46" s="23" t="s">
        <v>2</v>
      </c>
      <c r="D46" s="84"/>
    </row>
    <row r="47" spans="1:4" x14ac:dyDescent="0.25">
      <c r="A47" s="23" t="s">
        <v>476</v>
      </c>
      <c r="B47" s="117" t="s">
        <v>340</v>
      </c>
      <c r="C47" s="23" t="s">
        <v>2</v>
      </c>
      <c r="D47" s="84"/>
    </row>
    <row r="48" spans="1:4" x14ac:dyDescent="0.25">
      <c r="A48" s="23" t="s">
        <v>477</v>
      </c>
      <c r="B48" s="117" t="s">
        <v>441</v>
      </c>
      <c r="C48" s="23" t="s">
        <v>2</v>
      </c>
      <c r="D48" s="84"/>
    </row>
    <row r="49" spans="1:4" x14ac:dyDescent="0.25">
      <c r="A49" s="23" t="s">
        <v>478</v>
      </c>
      <c r="B49" s="68" t="s">
        <v>436</v>
      </c>
      <c r="C49" s="23" t="s">
        <v>2</v>
      </c>
      <c r="D49" s="84"/>
    </row>
    <row r="50" spans="1:4" x14ac:dyDescent="0.25">
      <c r="A50" s="42" t="s">
        <v>410</v>
      </c>
      <c r="B50" s="100" t="s">
        <v>402</v>
      </c>
      <c r="C50" s="34"/>
      <c r="D50" s="103"/>
    </row>
    <row r="51" spans="1:4" x14ac:dyDescent="0.25">
      <c r="A51" s="23" t="s">
        <v>468</v>
      </c>
      <c r="B51" s="89" t="s">
        <v>169</v>
      </c>
      <c r="C51" s="63" t="s">
        <v>2</v>
      </c>
      <c r="D51" s="84"/>
    </row>
    <row r="52" spans="1:4" x14ac:dyDescent="0.25">
      <c r="A52" s="23" t="s">
        <v>469</v>
      </c>
      <c r="B52" s="104" t="s">
        <v>170</v>
      </c>
      <c r="C52" s="63" t="s">
        <v>2</v>
      </c>
      <c r="D52" s="85"/>
    </row>
    <row r="53" spans="1:4" x14ac:dyDescent="0.25">
      <c r="A53" s="42" t="s">
        <v>470</v>
      </c>
      <c r="B53" s="100" t="s">
        <v>408</v>
      </c>
      <c r="C53" s="34"/>
      <c r="D53" s="103"/>
    </row>
    <row r="54" spans="1:4" ht="15.75" thickBot="1" x14ac:dyDescent="0.3">
      <c r="A54" s="31" t="s">
        <v>471</v>
      </c>
      <c r="B54" s="91" t="s">
        <v>409</v>
      </c>
      <c r="C54" s="90" t="s">
        <v>2</v>
      </c>
      <c r="D54" s="86"/>
    </row>
    <row r="55" spans="1:4" ht="15.75" thickBot="1" x14ac:dyDescent="0.3">
      <c r="A55" s="56"/>
      <c r="B55" s="48"/>
      <c r="C55" s="47"/>
      <c r="D55" s="57"/>
    </row>
    <row r="56" spans="1:4" ht="38.65" customHeight="1" thickBot="1" x14ac:dyDescent="0.3">
      <c r="A56" s="259" t="s">
        <v>299</v>
      </c>
      <c r="B56" s="260"/>
      <c r="C56" s="261"/>
      <c r="D56" s="141" t="s">
        <v>301</v>
      </c>
    </row>
    <row r="57" spans="1:4" x14ac:dyDescent="0.25">
      <c r="A57" s="44" t="s">
        <v>28</v>
      </c>
      <c r="B57" s="45" t="s">
        <v>210</v>
      </c>
      <c r="C57" s="21"/>
      <c r="D57" s="102"/>
    </row>
    <row r="58" spans="1:4" x14ac:dyDescent="0.25">
      <c r="A58" s="23" t="s">
        <v>40</v>
      </c>
      <c r="B58" s="24" t="s">
        <v>41</v>
      </c>
      <c r="C58" s="25" t="s">
        <v>2</v>
      </c>
      <c r="D58" s="84"/>
    </row>
    <row r="59" spans="1:4" x14ac:dyDescent="0.25">
      <c r="A59" s="23" t="s">
        <v>42</v>
      </c>
      <c r="B59" s="24" t="s">
        <v>43</v>
      </c>
      <c r="C59" s="25" t="s">
        <v>2</v>
      </c>
      <c r="D59" s="84"/>
    </row>
    <row r="60" spans="1:4" x14ac:dyDescent="0.25">
      <c r="A60" s="23" t="s">
        <v>44</v>
      </c>
      <c r="B60" s="24" t="s">
        <v>45</v>
      </c>
      <c r="C60" s="25" t="s">
        <v>2</v>
      </c>
      <c r="D60" s="84"/>
    </row>
    <row r="61" spans="1:4" x14ac:dyDescent="0.25">
      <c r="A61" s="23" t="s">
        <v>46</v>
      </c>
      <c r="B61" s="24" t="s">
        <v>47</v>
      </c>
      <c r="C61" s="25" t="s">
        <v>2</v>
      </c>
      <c r="D61" s="84"/>
    </row>
    <row r="62" spans="1:4" x14ac:dyDescent="0.25">
      <c r="A62" s="23" t="s">
        <v>48</v>
      </c>
      <c r="B62" s="24" t="s">
        <v>49</v>
      </c>
      <c r="C62" s="25" t="s">
        <v>2</v>
      </c>
      <c r="D62" s="84"/>
    </row>
    <row r="63" spans="1:4" x14ac:dyDescent="0.25">
      <c r="A63" s="23" t="s">
        <v>50</v>
      </c>
      <c r="B63" s="24" t="s">
        <v>51</v>
      </c>
      <c r="C63" s="25" t="s">
        <v>2</v>
      </c>
      <c r="D63" s="84"/>
    </row>
    <row r="64" spans="1:4" x14ac:dyDescent="0.25">
      <c r="A64" s="23" t="s">
        <v>231</v>
      </c>
      <c r="B64" s="24" t="s">
        <v>232</v>
      </c>
      <c r="C64" s="25" t="s">
        <v>2</v>
      </c>
      <c r="D64" s="84"/>
    </row>
    <row r="65" spans="1:4" x14ac:dyDescent="0.25">
      <c r="A65" s="23" t="s">
        <v>420</v>
      </c>
      <c r="B65" s="24" t="s">
        <v>421</v>
      </c>
      <c r="C65" s="25" t="s">
        <v>2</v>
      </c>
      <c r="D65" s="84"/>
    </row>
    <row r="66" spans="1:4" x14ac:dyDescent="0.25">
      <c r="A66" s="23" t="s">
        <v>423</v>
      </c>
      <c r="B66" s="24" t="s">
        <v>422</v>
      </c>
      <c r="C66" s="25" t="s">
        <v>2</v>
      </c>
      <c r="D66" s="84"/>
    </row>
    <row r="67" spans="1:4" x14ac:dyDescent="0.25">
      <c r="A67" s="42" t="s">
        <v>30</v>
      </c>
      <c r="B67" s="43" t="s">
        <v>346</v>
      </c>
      <c r="C67" s="27"/>
      <c r="D67" s="103"/>
    </row>
    <row r="68" spans="1:4" x14ac:dyDescent="0.25">
      <c r="A68" s="23" t="s">
        <v>52</v>
      </c>
      <c r="B68" s="24" t="s">
        <v>53</v>
      </c>
      <c r="C68" s="25" t="s">
        <v>2</v>
      </c>
      <c r="D68" s="84"/>
    </row>
    <row r="69" spans="1:4" x14ac:dyDescent="0.25">
      <c r="A69" s="23" t="s">
        <v>54</v>
      </c>
      <c r="B69" s="24" t="s">
        <v>233</v>
      </c>
      <c r="C69" s="25" t="s">
        <v>2</v>
      </c>
      <c r="D69" s="84"/>
    </row>
    <row r="70" spans="1:4" x14ac:dyDescent="0.25">
      <c r="A70" s="23" t="s">
        <v>55</v>
      </c>
      <c r="B70" s="24" t="s">
        <v>56</v>
      </c>
      <c r="C70" s="25" t="s">
        <v>2</v>
      </c>
      <c r="D70" s="84"/>
    </row>
    <row r="71" spans="1:4" x14ac:dyDescent="0.25">
      <c r="A71" s="23" t="s">
        <v>57</v>
      </c>
      <c r="B71" s="24" t="s">
        <v>58</v>
      </c>
      <c r="C71" s="25" t="s">
        <v>2</v>
      </c>
      <c r="D71" s="84"/>
    </row>
    <row r="72" spans="1:4" x14ac:dyDescent="0.25">
      <c r="A72" s="23" t="s">
        <v>59</v>
      </c>
      <c r="B72" s="24" t="s">
        <v>234</v>
      </c>
      <c r="C72" s="25" t="s">
        <v>2</v>
      </c>
      <c r="D72" s="84"/>
    </row>
    <row r="73" spans="1:4" x14ac:dyDescent="0.25">
      <c r="A73" s="42" t="s">
        <v>32</v>
      </c>
      <c r="B73" s="43" t="s">
        <v>355</v>
      </c>
      <c r="C73" s="27"/>
      <c r="D73" s="103"/>
    </row>
    <row r="74" spans="1:4" x14ac:dyDescent="0.25">
      <c r="A74" s="23" t="s">
        <v>60</v>
      </c>
      <c r="B74" s="24" t="s">
        <v>61</v>
      </c>
      <c r="C74" s="25" t="s">
        <v>2</v>
      </c>
      <c r="D74" s="84"/>
    </row>
    <row r="75" spans="1:4" x14ac:dyDescent="0.25">
      <c r="A75" s="23" t="s">
        <v>62</v>
      </c>
      <c r="B75" s="24" t="s">
        <v>63</v>
      </c>
      <c r="C75" s="25" t="s">
        <v>2</v>
      </c>
      <c r="D75" s="84"/>
    </row>
    <row r="76" spans="1:4" x14ac:dyDescent="0.25">
      <c r="A76" s="23" t="s">
        <v>64</v>
      </c>
      <c r="B76" s="24" t="s">
        <v>65</v>
      </c>
      <c r="C76" s="25" t="s">
        <v>2</v>
      </c>
      <c r="D76" s="84"/>
    </row>
    <row r="77" spans="1:4" x14ac:dyDescent="0.25">
      <c r="A77" s="23" t="s">
        <v>66</v>
      </c>
      <c r="B77" s="24" t="s">
        <v>67</v>
      </c>
      <c r="C77" s="25" t="s">
        <v>2</v>
      </c>
      <c r="D77" s="84"/>
    </row>
    <row r="78" spans="1:4" x14ac:dyDescent="0.25">
      <c r="A78" s="23" t="s">
        <v>68</v>
      </c>
      <c r="B78" s="24" t="s">
        <v>347</v>
      </c>
      <c r="C78" s="25" t="s">
        <v>2</v>
      </c>
      <c r="D78" s="84"/>
    </row>
    <row r="79" spans="1:4" x14ac:dyDescent="0.25">
      <c r="A79" s="23" t="s">
        <v>70</v>
      </c>
      <c r="B79" s="24" t="s">
        <v>348</v>
      </c>
      <c r="C79" s="25" t="s">
        <v>2</v>
      </c>
      <c r="D79" s="84"/>
    </row>
    <row r="80" spans="1:4" x14ac:dyDescent="0.25">
      <c r="A80" s="23" t="s">
        <v>350</v>
      </c>
      <c r="B80" s="24" t="s">
        <v>71</v>
      </c>
      <c r="C80" s="25" t="s">
        <v>2</v>
      </c>
      <c r="D80" s="84"/>
    </row>
    <row r="81" spans="1:4" x14ac:dyDescent="0.25">
      <c r="A81" s="23" t="s">
        <v>351</v>
      </c>
      <c r="B81" s="24" t="s">
        <v>69</v>
      </c>
      <c r="C81" s="25" t="s">
        <v>2</v>
      </c>
      <c r="D81" s="84"/>
    </row>
    <row r="82" spans="1:4" x14ac:dyDescent="0.25">
      <c r="A82" s="23" t="s">
        <v>352</v>
      </c>
      <c r="B82" s="24" t="s">
        <v>356</v>
      </c>
      <c r="C82" s="25" t="s">
        <v>2</v>
      </c>
      <c r="D82" s="84"/>
    </row>
    <row r="83" spans="1:4" x14ac:dyDescent="0.25">
      <c r="A83" s="42" t="s">
        <v>34</v>
      </c>
      <c r="B83" s="43" t="s">
        <v>72</v>
      </c>
      <c r="C83" s="27"/>
      <c r="D83" s="103"/>
    </row>
    <row r="84" spans="1:4" x14ac:dyDescent="0.25">
      <c r="A84" s="23" t="s">
        <v>73</v>
      </c>
      <c r="B84" s="24" t="s">
        <v>74</v>
      </c>
      <c r="C84" s="25" t="s">
        <v>2</v>
      </c>
      <c r="D84" s="84"/>
    </row>
    <row r="85" spans="1:4" x14ac:dyDescent="0.25">
      <c r="A85" s="23" t="s">
        <v>75</v>
      </c>
      <c r="B85" s="24" t="s">
        <v>56</v>
      </c>
      <c r="C85" s="25" t="s">
        <v>2</v>
      </c>
      <c r="D85" s="84"/>
    </row>
    <row r="86" spans="1:4" x14ac:dyDescent="0.25">
      <c r="A86" s="23" t="s">
        <v>76</v>
      </c>
      <c r="B86" s="24" t="s">
        <v>58</v>
      </c>
      <c r="C86" s="25" t="s">
        <v>2</v>
      </c>
      <c r="D86" s="84"/>
    </row>
    <row r="87" spans="1:4" x14ac:dyDescent="0.25">
      <c r="A87" s="23" t="s">
        <v>77</v>
      </c>
      <c r="B87" s="24" t="s">
        <v>235</v>
      </c>
      <c r="C87" s="25" t="s">
        <v>2</v>
      </c>
      <c r="D87" s="84"/>
    </row>
    <row r="88" spans="1:4" x14ac:dyDescent="0.25">
      <c r="A88" s="23" t="s">
        <v>78</v>
      </c>
      <c r="B88" s="24" t="s">
        <v>79</v>
      </c>
      <c r="C88" s="25" t="s">
        <v>2</v>
      </c>
      <c r="D88" s="84"/>
    </row>
    <row r="89" spans="1:4" x14ac:dyDescent="0.25">
      <c r="A89" s="23" t="s">
        <v>327</v>
      </c>
      <c r="B89" s="24" t="s">
        <v>326</v>
      </c>
      <c r="C89" s="25" t="s">
        <v>2</v>
      </c>
      <c r="D89" s="84"/>
    </row>
    <row r="90" spans="1:4" x14ac:dyDescent="0.25">
      <c r="A90" s="42" t="s">
        <v>36</v>
      </c>
      <c r="B90" s="43" t="s">
        <v>349</v>
      </c>
      <c r="C90" s="27"/>
      <c r="D90" s="103"/>
    </row>
    <row r="91" spans="1:4" x14ac:dyDescent="0.25">
      <c r="A91" s="23" t="s">
        <v>80</v>
      </c>
      <c r="B91" s="24" t="s">
        <v>81</v>
      </c>
      <c r="C91" s="25" t="s">
        <v>2</v>
      </c>
      <c r="D91" s="84"/>
    </row>
    <row r="92" spans="1:4" x14ac:dyDescent="0.25">
      <c r="A92" s="23" t="s">
        <v>82</v>
      </c>
      <c r="B92" s="24" t="s">
        <v>83</v>
      </c>
      <c r="C92" s="25" t="s">
        <v>2</v>
      </c>
      <c r="D92" s="84"/>
    </row>
    <row r="93" spans="1:4" x14ac:dyDescent="0.25">
      <c r="A93" s="23" t="s">
        <v>236</v>
      </c>
      <c r="B93" s="24" t="s">
        <v>353</v>
      </c>
      <c r="C93" s="25" t="s">
        <v>2</v>
      </c>
      <c r="D93" s="84"/>
    </row>
    <row r="94" spans="1:4" x14ac:dyDescent="0.25">
      <c r="A94" s="23" t="s">
        <v>237</v>
      </c>
      <c r="B94" s="24" t="s">
        <v>395</v>
      </c>
      <c r="C94" s="25" t="s">
        <v>2</v>
      </c>
      <c r="D94" s="84"/>
    </row>
    <row r="95" spans="1:4" x14ac:dyDescent="0.25">
      <c r="A95" s="23" t="s">
        <v>239</v>
      </c>
      <c r="B95" s="24" t="s">
        <v>238</v>
      </c>
      <c r="C95" s="25" t="s">
        <v>2</v>
      </c>
      <c r="D95" s="84"/>
    </row>
    <row r="96" spans="1:4" x14ac:dyDescent="0.25">
      <c r="A96" s="23" t="s">
        <v>241</v>
      </c>
      <c r="B96" s="24" t="s">
        <v>240</v>
      </c>
      <c r="C96" s="25" t="s">
        <v>2</v>
      </c>
      <c r="D96" s="84"/>
    </row>
    <row r="97" spans="1:4" x14ac:dyDescent="0.25">
      <c r="A97" s="23" t="s">
        <v>354</v>
      </c>
      <c r="B97" s="24" t="s">
        <v>242</v>
      </c>
      <c r="C97" s="25" t="s">
        <v>2</v>
      </c>
      <c r="D97" s="84"/>
    </row>
    <row r="98" spans="1:4" x14ac:dyDescent="0.25">
      <c r="A98" s="42" t="s">
        <v>38</v>
      </c>
      <c r="B98" s="43" t="s">
        <v>84</v>
      </c>
      <c r="C98" s="27"/>
      <c r="D98" s="103"/>
    </row>
    <row r="99" spans="1:4" x14ac:dyDescent="0.25">
      <c r="A99" s="23" t="s">
        <v>85</v>
      </c>
      <c r="B99" s="24" t="s">
        <v>86</v>
      </c>
      <c r="C99" s="25" t="s">
        <v>2</v>
      </c>
      <c r="D99" s="84"/>
    </row>
    <row r="100" spans="1:4" x14ac:dyDescent="0.25">
      <c r="A100" s="23" t="s">
        <v>87</v>
      </c>
      <c r="B100" s="24" t="s">
        <v>88</v>
      </c>
      <c r="C100" s="25" t="s">
        <v>2</v>
      </c>
      <c r="D100" s="84"/>
    </row>
    <row r="101" spans="1:4" x14ac:dyDescent="0.25">
      <c r="A101" s="23" t="s">
        <v>89</v>
      </c>
      <c r="B101" s="24" t="s">
        <v>90</v>
      </c>
      <c r="C101" s="25" t="s">
        <v>2</v>
      </c>
      <c r="D101" s="84"/>
    </row>
    <row r="102" spans="1:4" x14ac:dyDescent="0.25">
      <c r="A102" s="42" t="s">
        <v>91</v>
      </c>
      <c r="B102" s="43" t="s">
        <v>92</v>
      </c>
      <c r="C102" s="27"/>
      <c r="D102" s="103"/>
    </row>
    <row r="103" spans="1:4" x14ac:dyDescent="0.25">
      <c r="A103" s="23" t="s">
        <v>93</v>
      </c>
      <c r="B103" s="24" t="s">
        <v>94</v>
      </c>
      <c r="C103" s="25" t="s">
        <v>2</v>
      </c>
      <c r="D103" s="84"/>
    </row>
    <row r="104" spans="1:4" x14ac:dyDescent="0.25">
      <c r="A104" s="23" t="s">
        <v>95</v>
      </c>
      <c r="B104" s="24" t="s">
        <v>90</v>
      </c>
      <c r="C104" s="25" t="s">
        <v>2</v>
      </c>
      <c r="D104" s="84"/>
    </row>
    <row r="105" spans="1:4" x14ac:dyDescent="0.25">
      <c r="A105" s="42" t="s">
        <v>96</v>
      </c>
      <c r="B105" s="43" t="s">
        <v>97</v>
      </c>
      <c r="C105" s="27"/>
      <c r="D105" s="103"/>
    </row>
    <row r="106" spans="1:4" x14ac:dyDescent="0.25">
      <c r="A106" s="23" t="s">
        <v>98</v>
      </c>
      <c r="B106" s="24" t="s">
        <v>99</v>
      </c>
      <c r="C106" s="25" t="s">
        <v>2</v>
      </c>
      <c r="D106" s="84"/>
    </row>
    <row r="107" spans="1:4" x14ac:dyDescent="0.25">
      <c r="A107" s="42" t="s">
        <v>100</v>
      </c>
      <c r="B107" s="43" t="s">
        <v>101</v>
      </c>
      <c r="C107" s="27"/>
      <c r="D107" s="103"/>
    </row>
    <row r="108" spans="1:4" x14ac:dyDescent="0.25">
      <c r="A108" s="23" t="s">
        <v>102</v>
      </c>
      <c r="B108" s="24" t="s">
        <v>103</v>
      </c>
      <c r="C108" s="25" t="s">
        <v>2</v>
      </c>
      <c r="D108" s="84"/>
    </row>
    <row r="109" spans="1:4" x14ac:dyDescent="0.25">
      <c r="A109" s="23" t="s">
        <v>243</v>
      </c>
      <c r="B109" s="24" t="s">
        <v>244</v>
      </c>
      <c r="C109" s="25" t="s">
        <v>2</v>
      </c>
      <c r="D109" s="84"/>
    </row>
    <row r="110" spans="1:4" x14ac:dyDescent="0.25">
      <c r="A110" s="42" t="s">
        <v>104</v>
      </c>
      <c r="B110" s="43" t="s">
        <v>105</v>
      </c>
      <c r="C110" s="27"/>
      <c r="D110" s="103"/>
    </row>
    <row r="111" spans="1:4" x14ac:dyDescent="0.25">
      <c r="A111" s="23" t="s">
        <v>106</v>
      </c>
      <c r="B111" s="24" t="s">
        <v>107</v>
      </c>
      <c r="C111" s="25" t="s">
        <v>2</v>
      </c>
      <c r="D111" s="84"/>
    </row>
    <row r="112" spans="1:4" x14ac:dyDescent="0.25">
      <c r="A112" s="23" t="s">
        <v>108</v>
      </c>
      <c r="B112" s="24" t="s">
        <v>109</v>
      </c>
      <c r="C112" s="25" t="s">
        <v>2</v>
      </c>
      <c r="D112" s="84"/>
    </row>
    <row r="113" spans="1:4" x14ac:dyDescent="0.25">
      <c r="A113" s="23" t="s">
        <v>110</v>
      </c>
      <c r="B113" s="24" t="s">
        <v>111</v>
      </c>
      <c r="C113" s="25" t="s">
        <v>2</v>
      </c>
      <c r="D113" s="84"/>
    </row>
    <row r="114" spans="1:4" x14ac:dyDescent="0.25">
      <c r="A114" s="23" t="s">
        <v>112</v>
      </c>
      <c r="B114" s="24" t="s">
        <v>113</v>
      </c>
      <c r="C114" s="25" t="s">
        <v>2</v>
      </c>
      <c r="D114" s="84"/>
    </row>
    <row r="115" spans="1:4" x14ac:dyDescent="0.25">
      <c r="A115" s="23" t="s">
        <v>114</v>
      </c>
      <c r="B115" s="24" t="s">
        <v>115</v>
      </c>
      <c r="C115" s="25" t="s">
        <v>2</v>
      </c>
      <c r="D115" s="84"/>
    </row>
    <row r="116" spans="1:4" x14ac:dyDescent="0.25">
      <c r="A116" s="23" t="s">
        <v>116</v>
      </c>
      <c r="B116" s="24" t="s">
        <v>117</v>
      </c>
      <c r="C116" s="25" t="s">
        <v>2</v>
      </c>
      <c r="D116" s="84"/>
    </row>
    <row r="117" spans="1:4" x14ac:dyDescent="0.25">
      <c r="A117" s="23" t="s">
        <v>118</v>
      </c>
      <c r="B117" s="24" t="s">
        <v>119</v>
      </c>
      <c r="C117" s="25" t="s">
        <v>2</v>
      </c>
      <c r="D117" s="84"/>
    </row>
    <row r="118" spans="1:4" x14ac:dyDescent="0.25">
      <c r="A118" s="23" t="s">
        <v>120</v>
      </c>
      <c r="B118" s="24" t="s">
        <v>121</v>
      </c>
      <c r="C118" s="25" t="s">
        <v>2</v>
      </c>
      <c r="D118" s="84"/>
    </row>
    <row r="119" spans="1:4" x14ac:dyDescent="0.25">
      <c r="A119" s="23" t="s">
        <v>122</v>
      </c>
      <c r="B119" s="24" t="s">
        <v>123</v>
      </c>
      <c r="C119" s="25" t="s">
        <v>2</v>
      </c>
      <c r="D119" s="84"/>
    </row>
    <row r="120" spans="1:4" x14ac:dyDescent="0.25">
      <c r="A120" s="23" t="s">
        <v>124</v>
      </c>
      <c r="B120" s="24" t="s">
        <v>125</v>
      </c>
      <c r="C120" s="25" t="s">
        <v>2</v>
      </c>
      <c r="D120" s="84"/>
    </row>
    <row r="121" spans="1:4" x14ac:dyDescent="0.25">
      <c r="A121" s="23" t="s">
        <v>126</v>
      </c>
      <c r="B121" s="24" t="s">
        <v>127</v>
      </c>
      <c r="C121" s="25" t="s">
        <v>2</v>
      </c>
      <c r="D121" s="84"/>
    </row>
    <row r="122" spans="1:4" x14ac:dyDescent="0.25">
      <c r="A122" s="23" t="s">
        <v>128</v>
      </c>
      <c r="B122" s="24" t="s">
        <v>129</v>
      </c>
      <c r="C122" s="25" t="s">
        <v>2</v>
      </c>
      <c r="D122" s="84"/>
    </row>
    <row r="123" spans="1:4" x14ac:dyDescent="0.25">
      <c r="A123" s="23" t="s">
        <v>130</v>
      </c>
      <c r="B123" s="24" t="s">
        <v>131</v>
      </c>
      <c r="C123" s="25" t="s">
        <v>2</v>
      </c>
      <c r="D123" s="84"/>
    </row>
    <row r="124" spans="1:4" x14ac:dyDescent="0.25">
      <c r="A124" s="23" t="s">
        <v>132</v>
      </c>
      <c r="B124" s="24" t="s">
        <v>133</v>
      </c>
      <c r="C124" s="25" t="s">
        <v>2</v>
      </c>
      <c r="D124" s="84"/>
    </row>
    <row r="125" spans="1:4" x14ac:dyDescent="0.25">
      <c r="A125" s="23" t="s">
        <v>134</v>
      </c>
      <c r="B125" s="24" t="s">
        <v>135</v>
      </c>
      <c r="C125" s="25" t="s">
        <v>2</v>
      </c>
      <c r="D125" s="84"/>
    </row>
    <row r="126" spans="1:4" x14ac:dyDescent="0.25">
      <c r="A126" s="23" t="s">
        <v>136</v>
      </c>
      <c r="B126" s="24" t="s">
        <v>137</v>
      </c>
      <c r="C126" s="25" t="s">
        <v>2</v>
      </c>
      <c r="D126" s="84"/>
    </row>
    <row r="127" spans="1:4" x14ac:dyDescent="0.25">
      <c r="A127" s="23" t="s">
        <v>138</v>
      </c>
      <c r="B127" s="24" t="s">
        <v>139</v>
      </c>
      <c r="C127" s="25" t="s">
        <v>2</v>
      </c>
      <c r="D127" s="84"/>
    </row>
    <row r="128" spans="1:4" x14ac:dyDescent="0.25">
      <c r="A128" s="23" t="s">
        <v>140</v>
      </c>
      <c r="B128" s="24" t="s">
        <v>141</v>
      </c>
      <c r="C128" s="25" t="s">
        <v>2</v>
      </c>
      <c r="D128" s="84"/>
    </row>
    <row r="129" spans="1:4" x14ac:dyDescent="0.25">
      <c r="A129" s="23" t="s">
        <v>142</v>
      </c>
      <c r="B129" s="24" t="s">
        <v>143</v>
      </c>
      <c r="C129" s="25" t="s">
        <v>2</v>
      </c>
      <c r="D129" s="84"/>
    </row>
    <row r="130" spans="1:4" x14ac:dyDescent="0.25">
      <c r="A130" s="23" t="s">
        <v>245</v>
      </c>
      <c r="B130" s="24" t="s">
        <v>246</v>
      </c>
      <c r="C130" s="25" t="s">
        <v>2</v>
      </c>
      <c r="D130" s="84"/>
    </row>
    <row r="131" spans="1:4" x14ac:dyDescent="0.25">
      <c r="A131" s="23" t="s">
        <v>247</v>
      </c>
      <c r="B131" s="24" t="s">
        <v>248</v>
      </c>
      <c r="C131" s="25" t="s">
        <v>2</v>
      </c>
      <c r="D131" s="84"/>
    </row>
    <row r="132" spans="1:4" x14ac:dyDescent="0.25">
      <c r="A132" s="23" t="s">
        <v>249</v>
      </c>
      <c r="B132" s="24" t="s">
        <v>250</v>
      </c>
      <c r="C132" s="25" t="s">
        <v>2</v>
      </c>
      <c r="D132" s="84"/>
    </row>
    <row r="133" spans="1:4" x14ac:dyDescent="0.25">
      <c r="A133" s="23" t="s">
        <v>251</v>
      </c>
      <c r="B133" s="24" t="s">
        <v>252</v>
      </c>
      <c r="C133" s="25" t="s">
        <v>2</v>
      </c>
      <c r="D133" s="84"/>
    </row>
    <row r="134" spans="1:4" x14ac:dyDescent="0.25">
      <c r="A134" s="23" t="s">
        <v>253</v>
      </c>
      <c r="B134" s="24" t="s">
        <v>49</v>
      </c>
      <c r="C134" s="25" t="s">
        <v>2</v>
      </c>
      <c r="D134" s="84"/>
    </row>
    <row r="135" spans="1:4" x14ac:dyDescent="0.25">
      <c r="A135" s="23" t="s">
        <v>254</v>
      </c>
      <c r="B135" s="24" t="s">
        <v>255</v>
      </c>
      <c r="C135" s="25" t="s">
        <v>2</v>
      </c>
      <c r="D135" s="84"/>
    </row>
    <row r="136" spans="1:4" x14ac:dyDescent="0.25">
      <c r="A136" s="23" t="s">
        <v>256</v>
      </c>
      <c r="B136" s="24" t="s">
        <v>257</v>
      </c>
      <c r="C136" s="25" t="s">
        <v>2</v>
      </c>
      <c r="D136" s="84"/>
    </row>
    <row r="137" spans="1:4" x14ac:dyDescent="0.25">
      <c r="A137" s="23" t="s">
        <v>258</v>
      </c>
      <c r="B137" s="24" t="s">
        <v>259</v>
      </c>
      <c r="C137" s="25" t="s">
        <v>2</v>
      </c>
      <c r="D137" s="84"/>
    </row>
    <row r="138" spans="1:4" x14ac:dyDescent="0.25">
      <c r="A138" s="23" t="s">
        <v>260</v>
      </c>
      <c r="B138" s="24" t="s">
        <v>261</v>
      </c>
      <c r="C138" s="25" t="s">
        <v>2</v>
      </c>
      <c r="D138" s="84"/>
    </row>
    <row r="139" spans="1:4" x14ac:dyDescent="0.25">
      <c r="A139" s="42" t="s">
        <v>144</v>
      </c>
      <c r="B139" s="43" t="s">
        <v>145</v>
      </c>
      <c r="C139" s="27"/>
      <c r="D139" s="103"/>
    </row>
    <row r="140" spans="1:4" x14ac:dyDescent="0.25">
      <c r="A140" s="23" t="s">
        <v>146</v>
      </c>
      <c r="B140" s="24" t="s">
        <v>147</v>
      </c>
      <c r="C140" s="25" t="s">
        <v>2</v>
      </c>
      <c r="D140" s="84"/>
    </row>
    <row r="141" spans="1:4" x14ac:dyDescent="0.25">
      <c r="A141" s="23" t="s">
        <v>148</v>
      </c>
      <c r="B141" s="24" t="s">
        <v>149</v>
      </c>
      <c r="C141" s="25" t="s">
        <v>2</v>
      </c>
      <c r="D141" s="84"/>
    </row>
    <row r="142" spans="1:4" x14ac:dyDescent="0.25">
      <c r="A142" s="23" t="s">
        <v>150</v>
      </c>
      <c r="B142" s="24" t="s">
        <v>151</v>
      </c>
      <c r="C142" s="25" t="s">
        <v>2</v>
      </c>
      <c r="D142" s="84"/>
    </row>
    <row r="143" spans="1:4" x14ac:dyDescent="0.25">
      <c r="A143" s="23" t="s">
        <v>152</v>
      </c>
      <c r="B143" s="24" t="s">
        <v>153</v>
      </c>
      <c r="C143" s="25" t="s">
        <v>2</v>
      </c>
      <c r="D143" s="84"/>
    </row>
    <row r="144" spans="1:4" x14ac:dyDescent="0.25">
      <c r="A144" s="23" t="s">
        <v>262</v>
      </c>
      <c r="B144" s="24" t="s">
        <v>263</v>
      </c>
      <c r="C144" s="25" t="s">
        <v>2</v>
      </c>
      <c r="D144" s="84"/>
    </row>
    <row r="145" spans="1:4" x14ac:dyDescent="0.25">
      <c r="A145" s="23" t="s">
        <v>264</v>
      </c>
      <c r="B145" s="24" t="s">
        <v>265</v>
      </c>
      <c r="C145" s="25" t="s">
        <v>2</v>
      </c>
      <c r="D145" s="84"/>
    </row>
    <row r="146" spans="1:4" x14ac:dyDescent="0.25">
      <c r="A146" s="23" t="s">
        <v>266</v>
      </c>
      <c r="B146" s="24" t="s">
        <v>267</v>
      </c>
      <c r="C146" s="25" t="s">
        <v>2</v>
      </c>
      <c r="D146" s="84"/>
    </row>
    <row r="147" spans="1:4" x14ac:dyDescent="0.25">
      <c r="A147" s="23" t="s">
        <v>268</v>
      </c>
      <c r="B147" s="24" t="s">
        <v>269</v>
      </c>
      <c r="C147" s="25" t="s">
        <v>2</v>
      </c>
      <c r="D147" s="84"/>
    </row>
    <row r="148" spans="1:4" x14ac:dyDescent="0.25">
      <c r="A148" s="23" t="s">
        <v>270</v>
      </c>
      <c r="B148" s="24" t="s">
        <v>271</v>
      </c>
      <c r="C148" s="25" t="s">
        <v>2</v>
      </c>
      <c r="D148" s="84"/>
    </row>
    <row r="149" spans="1:4" x14ac:dyDescent="0.25">
      <c r="A149" s="23" t="s">
        <v>272</v>
      </c>
      <c r="B149" s="24" t="s">
        <v>273</v>
      </c>
      <c r="C149" s="25" t="s">
        <v>2</v>
      </c>
      <c r="D149" s="84"/>
    </row>
    <row r="150" spans="1:4" x14ac:dyDescent="0.25">
      <c r="A150" s="23" t="s">
        <v>274</v>
      </c>
      <c r="B150" s="24" t="s">
        <v>275</v>
      </c>
      <c r="C150" s="25" t="s">
        <v>2</v>
      </c>
      <c r="D150" s="84"/>
    </row>
    <row r="151" spans="1:4" x14ac:dyDescent="0.25">
      <c r="A151" s="23" t="s">
        <v>276</v>
      </c>
      <c r="B151" s="24" t="s">
        <v>277</v>
      </c>
      <c r="C151" s="25" t="s">
        <v>2</v>
      </c>
      <c r="D151" s="84"/>
    </row>
    <row r="152" spans="1:4" x14ac:dyDescent="0.25">
      <c r="A152" s="23" t="s">
        <v>278</v>
      </c>
      <c r="B152" s="24" t="s">
        <v>279</v>
      </c>
      <c r="C152" s="25" t="s">
        <v>2</v>
      </c>
      <c r="D152" s="84"/>
    </row>
    <row r="153" spans="1:4" x14ac:dyDescent="0.25">
      <c r="A153" s="23" t="s">
        <v>280</v>
      </c>
      <c r="B153" s="24" t="s">
        <v>281</v>
      </c>
      <c r="C153" s="25" t="s">
        <v>2</v>
      </c>
      <c r="D153" s="84"/>
    </row>
    <row r="154" spans="1:4" x14ac:dyDescent="0.25">
      <c r="A154" s="42" t="s">
        <v>282</v>
      </c>
      <c r="B154" s="43" t="s">
        <v>227</v>
      </c>
      <c r="C154" s="27"/>
      <c r="D154" s="103"/>
    </row>
    <row r="155" spans="1:4" x14ac:dyDescent="0.25">
      <c r="A155" s="23" t="s">
        <v>283</v>
      </c>
      <c r="B155" s="24" t="s">
        <v>284</v>
      </c>
      <c r="C155" s="25" t="s">
        <v>2</v>
      </c>
      <c r="D155" s="84"/>
    </row>
    <row r="156" spans="1:4" x14ac:dyDescent="0.25">
      <c r="A156" s="29" t="s">
        <v>285</v>
      </c>
      <c r="B156" s="24" t="s">
        <v>286</v>
      </c>
      <c r="C156" s="30" t="s">
        <v>2</v>
      </c>
      <c r="D156" s="84"/>
    </row>
    <row r="157" spans="1:4" ht="15.75" thickBot="1" x14ac:dyDescent="0.3">
      <c r="A157" s="31" t="s">
        <v>288</v>
      </c>
      <c r="B157" s="32" t="s">
        <v>289</v>
      </c>
      <c r="C157" s="33" t="s">
        <v>2</v>
      </c>
      <c r="D157" s="86"/>
    </row>
    <row r="158" spans="1:4" ht="21" customHeight="1" thickBot="1" x14ac:dyDescent="0.3">
      <c r="A158" s="58"/>
      <c r="B158" s="59"/>
      <c r="C158" s="54"/>
      <c r="D158" s="60"/>
    </row>
    <row r="159" spans="1:4" ht="53.25" customHeight="1" thickBot="1" x14ac:dyDescent="0.3">
      <c r="A159" s="262" t="s">
        <v>328</v>
      </c>
      <c r="B159" s="263"/>
      <c r="C159" s="263"/>
      <c r="D159" s="141" t="s">
        <v>301</v>
      </c>
    </row>
    <row r="160" spans="1:4" x14ac:dyDescent="0.25">
      <c r="A160" s="44" t="s">
        <v>154</v>
      </c>
      <c r="B160" s="45" t="s">
        <v>502</v>
      </c>
      <c r="C160" s="21"/>
      <c r="D160" s="22"/>
    </row>
    <row r="161" spans="1:4" x14ac:dyDescent="0.25">
      <c r="A161" s="23" t="s">
        <v>155</v>
      </c>
      <c r="B161" s="24" t="s">
        <v>501</v>
      </c>
      <c r="C161" s="25" t="s">
        <v>2</v>
      </c>
      <c r="D161" s="84"/>
    </row>
    <row r="162" spans="1:4" x14ac:dyDescent="0.25">
      <c r="A162" s="23" t="s">
        <v>156</v>
      </c>
      <c r="B162" s="24" t="s">
        <v>503</v>
      </c>
      <c r="C162" s="25" t="s">
        <v>2</v>
      </c>
      <c r="D162" s="84"/>
    </row>
    <row r="163" spans="1:4" x14ac:dyDescent="0.25">
      <c r="A163" s="23" t="s">
        <v>157</v>
      </c>
      <c r="B163" s="24" t="s">
        <v>337</v>
      </c>
      <c r="C163" s="25" t="s">
        <v>2</v>
      </c>
      <c r="D163" s="84"/>
    </row>
    <row r="164" spans="1:4" x14ac:dyDescent="0.25">
      <c r="A164" s="23" t="s">
        <v>158</v>
      </c>
      <c r="B164" s="24" t="s">
        <v>16</v>
      </c>
      <c r="C164" s="25" t="s">
        <v>2</v>
      </c>
      <c r="D164" s="84"/>
    </row>
    <row r="165" spans="1:4" x14ac:dyDescent="0.25">
      <c r="A165" s="23" t="s">
        <v>159</v>
      </c>
      <c r="B165" s="24" t="s">
        <v>160</v>
      </c>
      <c r="C165" s="25" t="s">
        <v>2</v>
      </c>
      <c r="D165" s="84"/>
    </row>
    <row r="166" spans="1:4" x14ac:dyDescent="0.25">
      <c r="A166" s="42" t="s">
        <v>161</v>
      </c>
      <c r="B166" s="43" t="s">
        <v>318</v>
      </c>
      <c r="C166" s="34"/>
      <c r="D166" s="28"/>
    </row>
    <row r="167" spans="1:4" x14ac:dyDescent="0.25">
      <c r="A167" s="23" t="s">
        <v>162</v>
      </c>
      <c r="B167" s="24" t="s">
        <v>338</v>
      </c>
      <c r="C167" s="25" t="s">
        <v>2</v>
      </c>
      <c r="D167" s="84"/>
    </row>
    <row r="168" spans="1:4" x14ac:dyDescent="0.25">
      <c r="A168" s="23" t="s">
        <v>163</v>
      </c>
      <c r="B168" s="24" t="s">
        <v>168</v>
      </c>
      <c r="C168" s="25" t="s">
        <v>2</v>
      </c>
      <c r="D168" s="84"/>
    </row>
    <row r="169" spans="1:4" x14ac:dyDescent="0.25">
      <c r="A169" s="23" t="s">
        <v>164</v>
      </c>
      <c r="B169" s="24" t="s">
        <v>339</v>
      </c>
      <c r="C169" s="25" t="s">
        <v>2</v>
      </c>
      <c r="D169" s="84"/>
    </row>
    <row r="170" spans="1:4" x14ac:dyDescent="0.25">
      <c r="A170" s="23" t="s">
        <v>165</v>
      </c>
      <c r="B170" s="24" t="s">
        <v>169</v>
      </c>
      <c r="C170" s="25" t="s">
        <v>2</v>
      </c>
      <c r="D170" s="84"/>
    </row>
    <row r="171" spans="1:4" x14ac:dyDescent="0.25">
      <c r="A171" s="23" t="s">
        <v>211</v>
      </c>
      <c r="B171" s="24" t="s">
        <v>170</v>
      </c>
      <c r="C171" s="25" t="s">
        <v>2</v>
      </c>
      <c r="D171" s="84"/>
    </row>
    <row r="172" spans="1:4" x14ac:dyDescent="0.25">
      <c r="A172" s="23" t="s">
        <v>212</v>
      </c>
      <c r="B172" s="24" t="s">
        <v>320</v>
      </c>
      <c r="C172" s="25" t="s">
        <v>2</v>
      </c>
      <c r="D172" s="84"/>
    </row>
    <row r="173" spans="1:4" x14ac:dyDescent="0.25">
      <c r="A173" s="23" t="s">
        <v>452</v>
      </c>
      <c r="B173" s="24" t="s">
        <v>321</v>
      </c>
      <c r="C173" s="25" t="s">
        <v>2</v>
      </c>
      <c r="D173" s="84"/>
    </row>
    <row r="174" spans="1:4" x14ac:dyDescent="0.25">
      <c r="A174" s="23" t="s">
        <v>453</v>
      </c>
      <c r="B174" s="24" t="s">
        <v>322</v>
      </c>
      <c r="C174" s="25" t="s">
        <v>2</v>
      </c>
      <c r="D174" s="84"/>
    </row>
    <row r="175" spans="1:4" x14ac:dyDescent="0.25">
      <c r="A175" s="23" t="s">
        <v>454</v>
      </c>
      <c r="B175" s="24" t="s">
        <v>451</v>
      </c>
      <c r="C175" s="25" t="s">
        <v>2</v>
      </c>
      <c r="D175" s="84"/>
    </row>
    <row r="176" spans="1:4" x14ac:dyDescent="0.25">
      <c r="A176" s="42" t="s">
        <v>166</v>
      </c>
      <c r="B176" s="43" t="s">
        <v>319</v>
      </c>
      <c r="C176" s="34"/>
      <c r="D176" s="28"/>
    </row>
    <row r="177" spans="1:4" x14ac:dyDescent="0.25">
      <c r="A177" s="63" t="s">
        <v>167</v>
      </c>
      <c r="B177" s="64" t="s">
        <v>455</v>
      </c>
      <c r="C177" s="65" t="s">
        <v>2</v>
      </c>
      <c r="D177" s="84"/>
    </row>
    <row r="178" spans="1:4" s="46" customFormat="1" x14ac:dyDescent="0.25">
      <c r="A178" s="63" t="s">
        <v>167</v>
      </c>
      <c r="B178" s="64" t="s">
        <v>321</v>
      </c>
      <c r="C178" s="65" t="s">
        <v>2</v>
      </c>
      <c r="D178" s="84"/>
    </row>
    <row r="179" spans="1:4" s="46" customFormat="1" x14ac:dyDescent="0.25">
      <c r="A179" s="42" t="s">
        <v>171</v>
      </c>
      <c r="B179" s="69" t="s">
        <v>434</v>
      </c>
      <c r="C179" s="34"/>
      <c r="D179" s="28"/>
    </row>
    <row r="180" spans="1:4" s="46" customFormat="1" x14ac:dyDescent="0.25">
      <c r="A180" s="23" t="s">
        <v>173</v>
      </c>
      <c r="B180" s="70" t="s">
        <v>169</v>
      </c>
      <c r="C180" s="63" t="s">
        <v>2</v>
      </c>
      <c r="D180" s="105"/>
    </row>
    <row r="181" spans="1:4" s="46" customFormat="1" x14ac:dyDescent="0.25">
      <c r="A181" s="23" t="s">
        <v>174</v>
      </c>
      <c r="B181" s="70" t="s">
        <v>170</v>
      </c>
      <c r="C181" s="63" t="s">
        <v>2</v>
      </c>
      <c r="D181" s="105"/>
    </row>
    <row r="182" spans="1:4" s="46" customFormat="1" x14ac:dyDescent="0.25">
      <c r="A182" s="23" t="s">
        <v>357</v>
      </c>
      <c r="B182" s="70" t="s">
        <v>24</v>
      </c>
      <c r="C182" s="63" t="s">
        <v>2</v>
      </c>
      <c r="D182" s="105"/>
    </row>
    <row r="183" spans="1:4" s="46" customFormat="1" x14ac:dyDescent="0.25">
      <c r="A183" s="23" t="s">
        <v>358</v>
      </c>
      <c r="B183" s="70" t="s">
        <v>25</v>
      </c>
      <c r="C183" s="63" t="s">
        <v>2</v>
      </c>
      <c r="D183" s="105"/>
    </row>
    <row r="184" spans="1:4" s="46" customFormat="1" x14ac:dyDescent="0.25">
      <c r="A184" s="42">
        <v>4.5</v>
      </c>
      <c r="B184" s="69" t="s">
        <v>396</v>
      </c>
      <c r="C184" s="34"/>
      <c r="D184" s="28"/>
    </row>
    <row r="185" spans="1:4" s="46" customFormat="1" x14ac:dyDescent="0.25">
      <c r="A185" s="63" t="s">
        <v>178</v>
      </c>
      <c r="B185" s="68" t="s">
        <v>10</v>
      </c>
      <c r="C185" s="65" t="s">
        <v>2</v>
      </c>
      <c r="D185" s="84"/>
    </row>
    <row r="186" spans="1:4" s="46" customFormat="1" x14ac:dyDescent="0.25">
      <c r="A186" s="63" t="s">
        <v>180</v>
      </c>
      <c r="B186" s="68" t="s">
        <v>13</v>
      </c>
      <c r="C186" s="65" t="s">
        <v>2</v>
      </c>
      <c r="D186" s="84"/>
    </row>
    <row r="187" spans="1:4" x14ac:dyDescent="0.25">
      <c r="A187" s="42" t="s">
        <v>359</v>
      </c>
      <c r="B187" s="43" t="s">
        <v>172</v>
      </c>
      <c r="C187" s="34"/>
      <c r="D187" s="28"/>
    </row>
    <row r="188" spans="1:4" x14ac:dyDescent="0.25">
      <c r="A188" s="23" t="s">
        <v>360</v>
      </c>
      <c r="B188" s="68" t="s">
        <v>168</v>
      </c>
      <c r="C188" s="25" t="s">
        <v>2</v>
      </c>
      <c r="D188" s="84"/>
    </row>
    <row r="189" spans="1:4" x14ac:dyDescent="0.25">
      <c r="A189" s="23" t="s">
        <v>361</v>
      </c>
      <c r="B189" s="68" t="s">
        <v>335</v>
      </c>
      <c r="C189" s="25" t="s">
        <v>2</v>
      </c>
      <c r="D189" s="84"/>
    </row>
    <row r="190" spans="1:4" x14ac:dyDescent="0.25">
      <c r="A190" s="23" t="s">
        <v>479</v>
      </c>
      <c r="B190" s="68" t="s">
        <v>175</v>
      </c>
      <c r="C190" s="25" t="s">
        <v>2</v>
      </c>
      <c r="D190" s="84"/>
    </row>
    <row r="191" spans="1:4" x14ac:dyDescent="0.25">
      <c r="A191" s="23" t="s">
        <v>480</v>
      </c>
      <c r="B191" s="68" t="s">
        <v>230</v>
      </c>
      <c r="C191" s="25" t="s">
        <v>2</v>
      </c>
      <c r="D191" s="84"/>
    </row>
    <row r="192" spans="1:4" x14ac:dyDescent="0.25">
      <c r="A192" s="23" t="s">
        <v>481</v>
      </c>
      <c r="B192" s="68" t="s">
        <v>170</v>
      </c>
      <c r="C192" s="25" t="s">
        <v>2</v>
      </c>
      <c r="D192" s="84"/>
    </row>
    <row r="193" spans="1:4" x14ac:dyDescent="0.25">
      <c r="A193" s="23" t="s">
        <v>482</v>
      </c>
      <c r="B193" s="68" t="s">
        <v>176</v>
      </c>
      <c r="C193" s="25" t="s">
        <v>2</v>
      </c>
      <c r="D193" s="84"/>
    </row>
    <row r="194" spans="1:4" x14ac:dyDescent="0.25">
      <c r="A194" s="23" t="s">
        <v>483</v>
      </c>
      <c r="B194" s="24" t="s">
        <v>27</v>
      </c>
      <c r="C194" s="25" t="s">
        <v>2</v>
      </c>
      <c r="D194" s="84"/>
    </row>
    <row r="195" spans="1:4" x14ac:dyDescent="0.25">
      <c r="A195" s="23" t="s">
        <v>495</v>
      </c>
      <c r="B195" s="24" t="s">
        <v>436</v>
      </c>
      <c r="C195" s="25" t="s">
        <v>2</v>
      </c>
      <c r="D195" s="105"/>
    </row>
    <row r="196" spans="1:4" x14ac:dyDescent="0.25">
      <c r="A196" s="42" t="s">
        <v>362</v>
      </c>
      <c r="B196" s="43" t="s">
        <v>323</v>
      </c>
      <c r="C196" s="34"/>
      <c r="D196" s="28"/>
    </row>
    <row r="197" spans="1:4" s="46" customFormat="1" x14ac:dyDescent="0.25">
      <c r="A197" s="63" t="s">
        <v>363</v>
      </c>
      <c r="B197" s="64" t="s">
        <v>168</v>
      </c>
      <c r="C197" s="65" t="s">
        <v>2</v>
      </c>
      <c r="D197" s="84"/>
    </row>
    <row r="198" spans="1:4" s="46" customFormat="1" x14ac:dyDescent="0.25">
      <c r="A198" s="63" t="s">
        <v>364</v>
      </c>
      <c r="B198" s="68" t="s">
        <v>335</v>
      </c>
      <c r="C198" s="65" t="s">
        <v>2</v>
      </c>
      <c r="D198" s="84"/>
    </row>
    <row r="199" spans="1:4" s="46" customFormat="1" x14ac:dyDescent="0.25">
      <c r="A199" s="63" t="s">
        <v>365</v>
      </c>
      <c r="B199" s="64" t="s">
        <v>175</v>
      </c>
      <c r="C199" s="65" t="s">
        <v>2</v>
      </c>
      <c r="D199" s="84"/>
    </row>
    <row r="200" spans="1:4" s="46" customFormat="1" x14ac:dyDescent="0.25">
      <c r="A200" s="63" t="s">
        <v>366</v>
      </c>
      <c r="B200" s="68" t="s">
        <v>230</v>
      </c>
      <c r="C200" s="65" t="s">
        <v>2</v>
      </c>
      <c r="D200" s="84"/>
    </row>
    <row r="201" spans="1:4" s="46" customFormat="1" x14ac:dyDescent="0.25">
      <c r="A201" s="63" t="s">
        <v>367</v>
      </c>
      <c r="B201" s="64" t="s">
        <v>170</v>
      </c>
      <c r="C201" s="65" t="s">
        <v>2</v>
      </c>
      <c r="D201" s="84"/>
    </row>
    <row r="202" spans="1:4" s="46" customFormat="1" x14ac:dyDescent="0.25">
      <c r="A202" s="63" t="s">
        <v>368</v>
      </c>
      <c r="B202" s="64" t="s">
        <v>176</v>
      </c>
      <c r="C202" s="65" t="s">
        <v>2</v>
      </c>
      <c r="D202" s="84"/>
    </row>
    <row r="203" spans="1:4" s="46" customFormat="1" x14ac:dyDescent="0.25">
      <c r="A203" s="63" t="s">
        <v>369</v>
      </c>
      <c r="B203" s="64" t="s">
        <v>27</v>
      </c>
      <c r="C203" s="65" t="s">
        <v>2</v>
      </c>
      <c r="D203" s="84"/>
    </row>
    <row r="204" spans="1:4" x14ac:dyDescent="0.25">
      <c r="A204" s="42" t="s">
        <v>484</v>
      </c>
      <c r="B204" s="43" t="s">
        <v>177</v>
      </c>
      <c r="C204" s="34"/>
      <c r="D204" s="28"/>
    </row>
    <row r="205" spans="1:4" x14ac:dyDescent="0.25">
      <c r="A205" s="23" t="s">
        <v>485</v>
      </c>
      <c r="B205" s="24" t="s">
        <v>179</v>
      </c>
      <c r="C205" s="25" t="s">
        <v>2</v>
      </c>
      <c r="D205" s="84"/>
    </row>
    <row r="206" spans="1:4" x14ac:dyDescent="0.25">
      <c r="A206" s="23" t="s">
        <v>486</v>
      </c>
      <c r="B206" s="24" t="s">
        <v>181</v>
      </c>
      <c r="C206" s="25" t="s">
        <v>2</v>
      </c>
      <c r="D206" s="84"/>
    </row>
    <row r="207" spans="1:4" x14ac:dyDescent="0.25">
      <c r="A207" s="42" t="s">
        <v>487</v>
      </c>
      <c r="B207" s="43" t="s">
        <v>182</v>
      </c>
      <c r="C207" s="34"/>
      <c r="D207" s="28"/>
    </row>
    <row r="208" spans="1:4" x14ac:dyDescent="0.25">
      <c r="A208" s="23" t="s">
        <v>488</v>
      </c>
      <c r="B208" s="24" t="s">
        <v>183</v>
      </c>
      <c r="C208" s="25" t="s">
        <v>2</v>
      </c>
      <c r="D208" s="84"/>
    </row>
    <row r="209" spans="1:6" x14ac:dyDescent="0.25">
      <c r="A209" s="23" t="s">
        <v>489</v>
      </c>
      <c r="B209" s="24" t="s">
        <v>184</v>
      </c>
      <c r="C209" s="25" t="s">
        <v>2</v>
      </c>
      <c r="D209" s="84"/>
    </row>
    <row r="210" spans="1:6" x14ac:dyDescent="0.25">
      <c r="A210" s="23" t="s">
        <v>490</v>
      </c>
      <c r="B210" s="24" t="s">
        <v>185</v>
      </c>
      <c r="C210" s="25" t="s">
        <v>2</v>
      </c>
      <c r="D210" s="84"/>
    </row>
    <row r="211" spans="1:6" x14ac:dyDescent="0.25">
      <c r="A211" s="23" t="s">
        <v>491</v>
      </c>
      <c r="B211" s="24" t="s">
        <v>186</v>
      </c>
      <c r="C211" s="25" t="s">
        <v>2</v>
      </c>
      <c r="D211" s="84"/>
    </row>
    <row r="212" spans="1:6" x14ac:dyDescent="0.25">
      <c r="A212" s="23" t="s">
        <v>492</v>
      </c>
      <c r="B212" s="24" t="s">
        <v>187</v>
      </c>
      <c r="C212" s="25" t="s">
        <v>2</v>
      </c>
      <c r="D212" s="84"/>
    </row>
    <row r="213" spans="1:6" x14ac:dyDescent="0.25">
      <c r="A213" s="23" t="s">
        <v>493</v>
      </c>
      <c r="B213" s="24" t="s">
        <v>188</v>
      </c>
      <c r="C213" s="25" t="s">
        <v>2</v>
      </c>
      <c r="D213" s="84"/>
    </row>
    <row r="214" spans="1:6" ht="15.75" thickBot="1" x14ac:dyDescent="0.3">
      <c r="A214" s="31" t="s">
        <v>494</v>
      </c>
      <c r="B214" s="32" t="s">
        <v>189</v>
      </c>
      <c r="C214" s="33" t="s">
        <v>2</v>
      </c>
      <c r="D214" s="86"/>
    </row>
    <row r="215" spans="1:6" ht="15.75" thickBot="1" x14ac:dyDescent="0.3">
      <c r="A215" s="58"/>
      <c r="B215" s="59"/>
      <c r="C215" s="54"/>
      <c r="D215" s="60"/>
    </row>
    <row r="216" spans="1:6" ht="46.5" customHeight="1" thickBot="1" x14ac:dyDescent="0.3">
      <c r="A216" s="262" t="s">
        <v>370</v>
      </c>
      <c r="B216" s="263"/>
      <c r="C216" s="263"/>
      <c r="D216" s="141" t="s">
        <v>301</v>
      </c>
    </row>
    <row r="217" spans="1:6" x14ac:dyDescent="0.25">
      <c r="A217" s="61" t="s">
        <v>371</v>
      </c>
      <c r="B217" s="43" t="s">
        <v>190</v>
      </c>
      <c r="C217" s="34"/>
      <c r="D217" s="28"/>
    </row>
    <row r="218" spans="1:6" x14ac:dyDescent="0.25">
      <c r="A218" s="23" t="s">
        <v>379</v>
      </c>
      <c r="B218" s="24" t="s">
        <v>191</v>
      </c>
      <c r="C218" s="25" t="s">
        <v>2</v>
      </c>
      <c r="D218" s="84"/>
    </row>
    <row r="219" spans="1:6" x14ac:dyDescent="0.25">
      <c r="A219" s="23" t="s">
        <v>380</v>
      </c>
      <c r="B219" s="24" t="s">
        <v>192</v>
      </c>
      <c r="C219" s="25" t="s">
        <v>2</v>
      </c>
      <c r="D219" s="84"/>
    </row>
    <row r="220" spans="1:6" x14ac:dyDescent="0.25">
      <c r="A220" s="23" t="s">
        <v>381</v>
      </c>
      <c r="B220" s="24" t="s">
        <v>193</v>
      </c>
      <c r="C220" s="25" t="s">
        <v>2</v>
      </c>
      <c r="D220" s="84"/>
    </row>
    <row r="221" spans="1:6" x14ac:dyDescent="0.25">
      <c r="A221" s="23" t="s">
        <v>382</v>
      </c>
      <c r="B221" s="24" t="s">
        <v>194</v>
      </c>
      <c r="C221" s="25" t="s">
        <v>2</v>
      </c>
      <c r="D221" s="84"/>
    </row>
    <row r="222" spans="1:6" x14ac:dyDescent="0.25">
      <c r="A222" s="42" t="s">
        <v>378</v>
      </c>
      <c r="B222" s="43" t="s">
        <v>195</v>
      </c>
      <c r="C222" s="34"/>
      <c r="D222" s="28"/>
    </row>
    <row r="223" spans="1:6" x14ac:dyDescent="0.25">
      <c r="A223" s="23" t="s">
        <v>383</v>
      </c>
      <c r="B223" s="24" t="s">
        <v>29</v>
      </c>
      <c r="C223" s="25" t="s">
        <v>2</v>
      </c>
      <c r="D223" s="84"/>
      <c r="F223" s="83"/>
    </row>
    <row r="224" spans="1:6" x14ac:dyDescent="0.25">
      <c r="A224" s="23" t="s">
        <v>384</v>
      </c>
      <c r="B224" s="24" t="s">
        <v>31</v>
      </c>
      <c r="C224" s="25" t="s">
        <v>2</v>
      </c>
      <c r="D224" s="84"/>
      <c r="F224" s="83"/>
    </row>
    <row r="225" spans="1:6" x14ac:dyDescent="0.25">
      <c r="A225" s="23" t="s">
        <v>385</v>
      </c>
      <c r="B225" s="24" t="s">
        <v>33</v>
      </c>
      <c r="C225" s="25" t="s">
        <v>2</v>
      </c>
      <c r="D225" s="84"/>
      <c r="F225" s="83"/>
    </row>
    <row r="226" spans="1:6" x14ac:dyDescent="0.25">
      <c r="A226" s="23" t="s">
        <v>386</v>
      </c>
      <c r="B226" s="24" t="s">
        <v>35</v>
      </c>
      <c r="C226" s="25" t="s">
        <v>2</v>
      </c>
      <c r="D226" s="84"/>
      <c r="F226" s="83"/>
    </row>
    <row r="227" spans="1:6" x14ac:dyDescent="0.25">
      <c r="A227" s="23" t="s">
        <v>387</v>
      </c>
      <c r="B227" s="24" t="s">
        <v>37</v>
      </c>
      <c r="C227" s="25" t="s">
        <v>2</v>
      </c>
      <c r="D227" s="84"/>
      <c r="F227" s="83"/>
    </row>
    <row r="228" spans="1:6" x14ac:dyDescent="0.25">
      <c r="A228" s="23" t="s">
        <v>388</v>
      </c>
      <c r="B228" s="24" t="s">
        <v>39</v>
      </c>
      <c r="C228" s="25" t="s">
        <v>2</v>
      </c>
      <c r="D228" s="84"/>
      <c r="F228" s="83"/>
    </row>
    <row r="229" spans="1:6" x14ac:dyDescent="0.25">
      <c r="A229" s="42" t="s">
        <v>302</v>
      </c>
      <c r="B229" s="43" t="s">
        <v>145</v>
      </c>
      <c r="C229" s="34"/>
      <c r="D229" s="28"/>
    </row>
    <row r="230" spans="1:6" x14ac:dyDescent="0.25">
      <c r="A230" s="23" t="s">
        <v>303</v>
      </c>
      <c r="B230" s="24" t="s">
        <v>196</v>
      </c>
      <c r="C230" s="25" t="s">
        <v>2</v>
      </c>
      <c r="D230" s="84"/>
      <c r="F230" s="83"/>
    </row>
    <row r="231" spans="1:6" x14ac:dyDescent="0.25">
      <c r="A231" s="23" t="s">
        <v>304</v>
      </c>
      <c r="B231" s="24" t="s">
        <v>197</v>
      </c>
      <c r="C231" s="25" t="s">
        <v>2</v>
      </c>
      <c r="D231" s="84"/>
      <c r="F231" s="83"/>
    </row>
    <row r="232" spans="1:6" x14ac:dyDescent="0.25">
      <c r="A232" s="23" t="s">
        <v>305</v>
      </c>
      <c r="B232" s="24" t="s">
        <v>198</v>
      </c>
      <c r="C232" s="25" t="s">
        <v>2</v>
      </c>
      <c r="D232" s="84"/>
      <c r="F232" s="83"/>
    </row>
    <row r="233" spans="1:6" ht="15.75" thickBot="1" x14ac:dyDescent="0.3">
      <c r="A233" s="23" t="s">
        <v>306</v>
      </c>
      <c r="B233" s="32" t="s">
        <v>199</v>
      </c>
      <c r="C233" s="33" t="s">
        <v>2</v>
      </c>
      <c r="D233" s="86"/>
      <c r="F233" s="83"/>
    </row>
    <row r="234" spans="1:6" ht="15.75" thickBot="1" x14ac:dyDescent="0.3">
      <c r="A234" s="58"/>
      <c r="B234" s="59"/>
      <c r="C234" s="54"/>
      <c r="D234" s="60"/>
    </row>
    <row r="235" spans="1:6" ht="39.75" customHeight="1" thickBot="1" x14ac:dyDescent="0.3">
      <c r="A235" s="247" t="s">
        <v>375</v>
      </c>
      <c r="B235" s="248"/>
      <c r="C235" s="248"/>
      <c r="D235" s="250"/>
    </row>
    <row r="236" spans="1:6" x14ac:dyDescent="0.25">
      <c r="A236" s="44" t="s">
        <v>214</v>
      </c>
      <c r="B236" s="45" t="s">
        <v>416</v>
      </c>
      <c r="C236" s="21"/>
      <c r="D236" s="22"/>
    </row>
    <row r="237" spans="1:6" x14ac:dyDescent="0.25">
      <c r="A237" s="23" t="s">
        <v>215</v>
      </c>
      <c r="B237" s="24" t="s">
        <v>411</v>
      </c>
      <c r="C237" s="25" t="s">
        <v>2</v>
      </c>
      <c r="D237" s="84"/>
    </row>
    <row r="238" spans="1:6" x14ac:dyDescent="0.25">
      <c r="A238" s="23" t="s">
        <v>216</v>
      </c>
      <c r="B238" s="24" t="s">
        <v>412</v>
      </c>
      <c r="C238" s="25" t="s">
        <v>2</v>
      </c>
      <c r="D238" s="84"/>
    </row>
    <row r="239" spans="1:6" x14ac:dyDescent="0.25">
      <c r="A239" s="23" t="s">
        <v>217</v>
      </c>
      <c r="B239" s="24" t="s">
        <v>413</v>
      </c>
      <c r="C239" s="25" t="s">
        <v>2</v>
      </c>
      <c r="D239" s="84"/>
    </row>
    <row r="240" spans="1:6" x14ac:dyDescent="0.25">
      <c r="A240" s="23" t="s">
        <v>218</v>
      </c>
      <c r="B240" s="24" t="s">
        <v>415</v>
      </c>
      <c r="C240" s="25" t="s">
        <v>2</v>
      </c>
      <c r="D240" s="84"/>
    </row>
    <row r="241" spans="1:4" x14ac:dyDescent="0.25">
      <c r="A241" s="23" t="s">
        <v>414</v>
      </c>
      <c r="B241" s="24" t="s">
        <v>287</v>
      </c>
      <c r="C241" s="25" t="s">
        <v>2</v>
      </c>
      <c r="D241" s="84"/>
    </row>
    <row r="242" spans="1:4" x14ac:dyDescent="0.25">
      <c r="A242" s="42" t="s">
        <v>219</v>
      </c>
      <c r="B242" s="43" t="s">
        <v>417</v>
      </c>
      <c r="C242" s="27"/>
      <c r="D242" s="28"/>
    </row>
    <row r="243" spans="1:4" x14ac:dyDescent="0.25">
      <c r="A243" s="23" t="s">
        <v>291</v>
      </c>
      <c r="B243" s="24" t="s">
        <v>411</v>
      </c>
      <c r="C243" s="25" t="s">
        <v>2</v>
      </c>
      <c r="D243" s="84"/>
    </row>
    <row r="244" spans="1:4" x14ac:dyDescent="0.25">
      <c r="A244" s="23" t="s">
        <v>307</v>
      </c>
      <c r="B244" s="24" t="s">
        <v>412</v>
      </c>
      <c r="C244" s="25" t="s">
        <v>2</v>
      </c>
      <c r="D244" s="84"/>
    </row>
    <row r="245" spans="1:4" x14ac:dyDescent="0.25">
      <c r="A245" s="23" t="s">
        <v>308</v>
      </c>
      <c r="B245" s="24" t="s">
        <v>413</v>
      </c>
      <c r="C245" s="25" t="s">
        <v>2</v>
      </c>
      <c r="D245" s="84"/>
    </row>
    <row r="246" spans="1:4" x14ac:dyDescent="0.25">
      <c r="A246" s="23" t="s">
        <v>418</v>
      </c>
      <c r="B246" s="24" t="s">
        <v>415</v>
      </c>
      <c r="C246" s="25" t="s">
        <v>2</v>
      </c>
      <c r="D246" s="84"/>
    </row>
    <row r="247" spans="1:4" ht="15.75" thickBot="1" x14ac:dyDescent="0.3">
      <c r="A247" s="23" t="s">
        <v>419</v>
      </c>
      <c r="B247" s="32" t="s">
        <v>287</v>
      </c>
      <c r="C247" s="33" t="s">
        <v>2</v>
      </c>
      <c r="D247" s="86"/>
    </row>
    <row r="248" spans="1:4" ht="15.75" thickBot="1" x14ac:dyDescent="0.3">
      <c r="A248" s="52"/>
      <c r="B248" s="59"/>
      <c r="C248" s="54"/>
      <c r="D248" s="60"/>
    </row>
    <row r="249" spans="1:4" ht="15.75" thickBot="1" x14ac:dyDescent="0.3">
      <c r="A249" s="247" t="s">
        <v>376</v>
      </c>
      <c r="B249" s="248"/>
      <c r="C249" s="248"/>
      <c r="D249" s="250"/>
    </row>
    <row r="250" spans="1:4" ht="25.5" x14ac:dyDescent="0.25">
      <c r="A250" s="42"/>
      <c r="B250" s="43" t="s">
        <v>290</v>
      </c>
      <c r="C250" s="34"/>
      <c r="D250" s="28"/>
    </row>
    <row r="251" spans="1:4" ht="26.25" thickBot="1" x14ac:dyDescent="0.3">
      <c r="A251" s="31" t="s">
        <v>309</v>
      </c>
      <c r="B251" s="32" t="s">
        <v>311</v>
      </c>
      <c r="C251" s="20" t="s">
        <v>208</v>
      </c>
      <c r="D251" s="86"/>
    </row>
    <row r="252" spans="1:4" ht="15.75" thickBot="1" x14ac:dyDescent="0.3">
      <c r="A252" s="56"/>
      <c r="B252" s="48"/>
      <c r="C252" s="47"/>
      <c r="D252" s="49"/>
    </row>
    <row r="253" spans="1:4" ht="30.6" customHeight="1" x14ac:dyDescent="0.25">
      <c r="A253" s="252" t="s">
        <v>377</v>
      </c>
      <c r="B253" s="253"/>
      <c r="C253" s="253"/>
      <c r="D253" s="254"/>
    </row>
    <row r="254" spans="1:4" x14ac:dyDescent="0.25">
      <c r="A254" s="23" t="s">
        <v>310</v>
      </c>
      <c r="B254" s="24" t="s">
        <v>228</v>
      </c>
      <c r="C254" s="25" t="s">
        <v>4</v>
      </c>
      <c r="D254" s="84"/>
    </row>
    <row r="255" spans="1:4" x14ac:dyDescent="0.25">
      <c r="A255" s="23" t="s">
        <v>389</v>
      </c>
      <c r="B255" s="24" t="s">
        <v>295</v>
      </c>
      <c r="C255" s="25" t="s">
        <v>4</v>
      </c>
      <c r="D255" s="84"/>
    </row>
    <row r="256" spans="1:4" x14ac:dyDescent="0.25">
      <c r="A256" s="23" t="s">
        <v>390</v>
      </c>
      <c r="B256" s="24" t="s">
        <v>296</v>
      </c>
      <c r="C256" s="25" t="s">
        <v>4</v>
      </c>
      <c r="D256" s="84"/>
    </row>
    <row r="257" spans="1:4" x14ac:dyDescent="0.25">
      <c r="A257" s="23" t="s">
        <v>391</v>
      </c>
      <c r="B257" s="24" t="s">
        <v>297</v>
      </c>
      <c r="C257" s="25" t="s">
        <v>4</v>
      </c>
      <c r="D257" s="84"/>
    </row>
    <row r="258" spans="1:4" ht="30" customHeight="1" thickBot="1" x14ac:dyDescent="0.3">
      <c r="A258" s="23" t="s">
        <v>392</v>
      </c>
      <c r="B258" s="62" t="s">
        <v>317</v>
      </c>
      <c r="C258" s="33" t="s">
        <v>6</v>
      </c>
      <c r="D258" s="86"/>
    </row>
    <row r="259" spans="1:4" ht="15.75" thickBot="1" x14ac:dyDescent="0.3"/>
    <row r="260" spans="1:4" ht="15.75" thickBot="1" x14ac:dyDescent="0.3">
      <c r="A260" s="247" t="s">
        <v>393</v>
      </c>
      <c r="B260" s="248"/>
      <c r="C260" s="248"/>
      <c r="D260" s="249"/>
    </row>
    <row r="261" spans="1:4" x14ac:dyDescent="0.25">
      <c r="A261" s="44"/>
      <c r="B261" s="45" t="s">
        <v>200</v>
      </c>
      <c r="C261" s="21"/>
      <c r="D261" s="22"/>
    </row>
    <row r="262" spans="1:4" x14ac:dyDescent="0.25">
      <c r="A262" s="23" t="s">
        <v>312</v>
      </c>
      <c r="B262" s="24" t="s">
        <v>201</v>
      </c>
      <c r="C262" s="25" t="s">
        <v>202</v>
      </c>
      <c r="D262" s="84"/>
    </row>
    <row r="263" spans="1:4" x14ac:dyDescent="0.25">
      <c r="A263" s="23" t="s">
        <v>313</v>
      </c>
      <c r="B263" s="24" t="s">
        <v>203</v>
      </c>
      <c r="C263" s="25" t="s">
        <v>202</v>
      </c>
      <c r="D263" s="84"/>
    </row>
    <row r="264" spans="1:4" x14ac:dyDescent="0.25">
      <c r="A264" s="23" t="s">
        <v>314</v>
      </c>
      <c r="B264" s="24" t="s">
        <v>204</v>
      </c>
      <c r="C264" s="25" t="s">
        <v>202</v>
      </c>
      <c r="D264" s="84"/>
    </row>
    <row r="265" spans="1:4" x14ac:dyDescent="0.25">
      <c r="A265" s="23" t="s">
        <v>315</v>
      </c>
      <c r="B265" s="24" t="s">
        <v>205</v>
      </c>
      <c r="C265" s="25" t="s">
        <v>202</v>
      </c>
      <c r="D265" s="84"/>
    </row>
    <row r="266" spans="1:4" x14ac:dyDescent="0.25">
      <c r="A266" s="23" t="s">
        <v>316</v>
      </c>
      <c r="B266" s="24" t="s">
        <v>206</v>
      </c>
      <c r="C266" s="25" t="s">
        <v>202</v>
      </c>
      <c r="D266" s="84"/>
    </row>
    <row r="267" spans="1:4" ht="15.75" thickBot="1" x14ac:dyDescent="0.3">
      <c r="A267" s="31" t="s">
        <v>394</v>
      </c>
      <c r="B267" s="32" t="s">
        <v>207</v>
      </c>
      <c r="C267" s="33" t="s">
        <v>202</v>
      </c>
      <c r="D267" s="86"/>
    </row>
    <row r="269" spans="1:4" x14ac:dyDescent="0.25">
      <c r="B269" s="87"/>
    </row>
  </sheetData>
  <mergeCells count="11">
    <mergeCell ref="A260:D260"/>
    <mergeCell ref="A235:D235"/>
    <mergeCell ref="A249:D249"/>
    <mergeCell ref="A1:D1"/>
    <mergeCell ref="A4:D4"/>
    <mergeCell ref="A253:D253"/>
    <mergeCell ref="A12:D12"/>
    <mergeCell ref="A7:D7"/>
    <mergeCell ref="A56:C56"/>
    <mergeCell ref="A159:C159"/>
    <mergeCell ref="A216:C216"/>
  </mergeCells>
  <conditionalFormatting sqref="D8:D10 D237:D241 D74:D82 D14:D18 D161:D165 D188:D195">
    <cfRule type="containsBlanks" dxfId="84" priority="44">
      <formula>LEN(TRIM(D8))=0</formula>
    </cfRule>
  </conditionalFormatting>
  <conditionalFormatting sqref="D20:D28">
    <cfRule type="containsBlanks" dxfId="83" priority="42">
      <formula>LEN(TRIM(D20))=0</formula>
    </cfRule>
  </conditionalFormatting>
  <conditionalFormatting sqref="D31 D33:D36">
    <cfRule type="containsBlanks" dxfId="82" priority="41">
      <formula>LEN(TRIM(D31))=0</formula>
    </cfRule>
  </conditionalFormatting>
  <conditionalFormatting sqref="D51:D52 D54">
    <cfRule type="containsBlanks" dxfId="81" priority="39">
      <formula>LEN(TRIM(D51))=0</formula>
    </cfRule>
  </conditionalFormatting>
  <conditionalFormatting sqref="D58:D66">
    <cfRule type="containsBlanks" dxfId="80" priority="37">
      <formula>LEN(TRIM(D58))=0</formula>
    </cfRule>
  </conditionalFormatting>
  <conditionalFormatting sqref="D41:D49">
    <cfRule type="containsBlanks" dxfId="79" priority="38">
      <formula>LEN(TRIM(D41))=0</formula>
    </cfRule>
  </conditionalFormatting>
  <conditionalFormatting sqref="D68:D72">
    <cfRule type="containsBlanks" dxfId="78" priority="36">
      <formula>LEN(TRIM(D68))=0</formula>
    </cfRule>
  </conditionalFormatting>
  <conditionalFormatting sqref="D84:D89">
    <cfRule type="containsBlanks" dxfId="77" priority="34">
      <formula>LEN(TRIM(D84))=0</formula>
    </cfRule>
  </conditionalFormatting>
  <conditionalFormatting sqref="D91:D97">
    <cfRule type="containsBlanks" dxfId="76" priority="33">
      <formula>LEN(TRIM(D91))=0</formula>
    </cfRule>
  </conditionalFormatting>
  <conditionalFormatting sqref="D99:D101">
    <cfRule type="containsBlanks" dxfId="75" priority="32">
      <formula>LEN(TRIM(D99))=0</formula>
    </cfRule>
  </conditionalFormatting>
  <conditionalFormatting sqref="D103:D104">
    <cfRule type="containsBlanks" dxfId="74" priority="31">
      <formula>LEN(TRIM(D103))=0</formula>
    </cfRule>
  </conditionalFormatting>
  <conditionalFormatting sqref="D108:D109">
    <cfRule type="containsBlanks" dxfId="73" priority="30">
      <formula>LEN(TRIM(D108))=0</formula>
    </cfRule>
  </conditionalFormatting>
  <conditionalFormatting sqref="D106">
    <cfRule type="containsBlanks" dxfId="72" priority="29">
      <formula>LEN(TRIM(D106))=0</formula>
    </cfRule>
  </conditionalFormatting>
  <conditionalFormatting sqref="D111:D138">
    <cfRule type="containsBlanks" dxfId="71" priority="28">
      <formula>LEN(TRIM(D111))=0</formula>
    </cfRule>
  </conditionalFormatting>
  <conditionalFormatting sqref="D155:D157">
    <cfRule type="containsBlanks" dxfId="70" priority="27">
      <formula>LEN(TRIM(D155))=0</formula>
    </cfRule>
  </conditionalFormatting>
  <conditionalFormatting sqref="D140:D153">
    <cfRule type="containsBlanks" dxfId="69" priority="26">
      <formula>LEN(TRIM(D140))=0</formula>
    </cfRule>
  </conditionalFormatting>
  <conditionalFormatting sqref="D167:D175">
    <cfRule type="containsBlanks" dxfId="68" priority="24">
      <formula>LEN(TRIM(D167))=0</formula>
    </cfRule>
  </conditionalFormatting>
  <conditionalFormatting sqref="D178 D180:D183">
    <cfRule type="containsBlanks" dxfId="67" priority="23">
      <formula>LEN(TRIM(D178))=0</formula>
    </cfRule>
  </conditionalFormatting>
  <conditionalFormatting sqref="D197:D203">
    <cfRule type="containsBlanks" dxfId="66" priority="21">
      <formula>LEN(TRIM(D197))=0</formula>
    </cfRule>
  </conditionalFormatting>
  <conditionalFormatting sqref="D205:D206">
    <cfRule type="containsBlanks" dxfId="65" priority="20">
      <formula>LEN(TRIM(D205))=0</formula>
    </cfRule>
  </conditionalFormatting>
  <conditionalFormatting sqref="D208:D213">
    <cfRule type="containsBlanks" dxfId="64" priority="19">
      <formula>LEN(TRIM(D208))=0</formula>
    </cfRule>
  </conditionalFormatting>
  <conditionalFormatting sqref="D214">
    <cfRule type="containsBlanks" dxfId="63" priority="18">
      <formula>LEN(TRIM(D214))=0</formula>
    </cfRule>
  </conditionalFormatting>
  <conditionalFormatting sqref="D233">
    <cfRule type="containsBlanks" dxfId="62" priority="17">
      <formula>LEN(TRIM(D233))=0</formula>
    </cfRule>
  </conditionalFormatting>
  <conditionalFormatting sqref="D218:D221">
    <cfRule type="containsBlanks" dxfId="61" priority="16">
      <formula>LEN(TRIM(D218))=0</formula>
    </cfRule>
  </conditionalFormatting>
  <conditionalFormatting sqref="D223:D228">
    <cfRule type="containsBlanks" dxfId="60" priority="15">
      <formula>LEN(TRIM(D223))=0</formula>
    </cfRule>
  </conditionalFormatting>
  <conditionalFormatting sqref="D230:D232">
    <cfRule type="containsBlanks" dxfId="59" priority="14">
      <formula>LEN(TRIM(D230))=0</formula>
    </cfRule>
  </conditionalFormatting>
  <conditionalFormatting sqref="D247">
    <cfRule type="containsBlanks" dxfId="58" priority="13">
      <formula>LEN(TRIM(D247))=0</formula>
    </cfRule>
  </conditionalFormatting>
  <conditionalFormatting sqref="D243:D246">
    <cfRule type="containsBlanks" dxfId="57" priority="12">
      <formula>LEN(TRIM(D243))=0</formula>
    </cfRule>
  </conditionalFormatting>
  <conditionalFormatting sqref="D251">
    <cfRule type="containsBlanks" dxfId="56" priority="11">
      <formula>LEN(TRIM(D251))=0</formula>
    </cfRule>
  </conditionalFormatting>
  <conditionalFormatting sqref="D258">
    <cfRule type="containsBlanks" dxfId="55" priority="10">
      <formula>LEN(TRIM(D258))=0</formula>
    </cfRule>
  </conditionalFormatting>
  <conditionalFormatting sqref="D267">
    <cfRule type="containsBlanks" dxfId="54" priority="9">
      <formula>LEN(TRIM(D267))=0</formula>
    </cfRule>
  </conditionalFormatting>
  <conditionalFormatting sqref="D254:D257">
    <cfRule type="containsBlanks" dxfId="53" priority="7">
      <formula>LEN(TRIM(D254))=0</formula>
    </cfRule>
  </conditionalFormatting>
  <conditionalFormatting sqref="D262:D266">
    <cfRule type="containsBlanks" dxfId="52" priority="6">
      <formula>LEN(TRIM(D262))=0</formula>
    </cfRule>
  </conditionalFormatting>
  <conditionalFormatting sqref="D30">
    <cfRule type="containsBlanks" dxfId="51" priority="5">
      <formula>LEN(TRIM(D30))=0</formula>
    </cfRule>
  </conditionalFormatting>
  <conditionalFormatting sqref="D177">
    <cfRule type="containsBlanks" dxfId="50" priority="4">
      <formula>LEN(TRIM(D177))=0</formula>
    </cfRule>
  </conditionalFormatting>
  <conditionalFormatting sqref="D38:D39">
    <cfRule type="containsBlanks" dxfId="49" priority="3">
      <formula>LEN(TRIM(D38))=0</formula>
    </cfRule>
  </conditionalFormatting>
  <conditionalFormatting sqref="D186">
    <cfRule type="containsBlanks" dxfId="48" priority="2">
      <formula>LEN(TRIM(D186))=0</formula>
    </cfRule>
  </conditionalFormatting>
  <conditionalFormatting sqref="D185">
    <cfRule type="containsBlanks" dxfId="47" priority="1">
      <formula>LEN(TRIM(D185))=0</formula>
    </cfRule>
  </conditionalFormatting>
  <pageMargins left="0.70866141732283472" right="0.70866141732283472" top="0.74803149606299213" bottom="0.74803149606299213" header="0.31496062992125984" footer="0.31496062992125984"/>
  <pageSetup paperSize="8" scale="72" fitToHeight="0" orientation="portrait" r:id="rId1"/>
  <headerFooter>
    <oddFooter>&amp;LHCL-DA&amp;CDATEPT/CM4      Consultation N°  T21    Annexe financière ATTRI1&amp;RPage &amp;P / &amp;N</oddFooter>
  </headerFooter>
  <rowBreaks count="1" manualBreakCount="1">
    <brk id="248" max="5" man="1"/>
  </rowBreaks>
  <colBreaks count="1" manualBreakCount="1">
    <brk id="5" max="22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AF780B-CD39-4DA6-B830-F290E6F5D5AE}">
  <sheetPr>
    <pageSetUpPr fitToPage="1"/>
  </sheetPr>
  <dimension ref="A1:G260"/>
  <sheetViews>
    <sheetView view="pageBreakPreview" zoomScale="90" zoomScaleNormal="80" zoomScaleSheetLayoutView="90" workbookViewId="0">
      <selection sqref="A1:D1"/>
    </sheetView>
  </sheetViews>
  <sheetFormatPr baseColWidth="10" defaultRowHeight="15" x14ac:dyDescent="0.25"/>
  <cols>
    <col min="2" max="2" width="112.28515625" customWidth="1"/>
    <col min="4" max="4" width="29.28515625" customWidth="1"/>
    <col min="5" max="5" width="29.28515625" style="205" customWidth="1"/>
    <col min="6" max="6" width="23.28515625" customWidth="1"/>
  </cols>
  <sheetData>
    <row r="1" spans="1:6" ht="18.75" x14ac:dyDescent="0.3">
      <c r="A1" s="246" t="s">
        <v>462</v>
      </c>
      <c r="B1" s="246"/>
      <c r="C1" s="246"/>
      <c r="D1" s="246"/>
      <c r="E1" s="204"/>
    </row>
    <row r="2" spans="1:6" ht="12.75" customHeight="1" x14ac:dyDescent="0.25"/>
    <row r="3" spans="1:6" ht="15.75" x14ac:dyDescent="0.25">
      <c r="A3" s="231" t="s">
        <v>506</v>
      </c>
    </row>
    <row r="4" spans="1:6" ht="15.75" x14ac:dyDescent="0.25">
      <c r="A4" s="231" t="s">
        <v>496</v>
      </c>
    </row>
    <row r="5" spans="1:6" ht="12.75" customHeight="1" x14ac:dyDescent="0.25">
      <c r="A5" s="231"/>
    </row>
    <row r="6" spans="1:6" ht="15.75" x14ac:dyDescent="0.25">
      <c r="A6" s="232" t="s">
        <v>497</v>
      </c>
      <c r="B6" s="46"/>
    </row>
    <row r="7" spans="1:6" ht="12.75" customHeight="1" x14ac:dyDescent="0.25">
      <c r="A7" s="46"/>
      <c r="B7" s="46"/>
    </row>
    <row r="8" spans="1:6" ht="12.75" customHeight="1" thickBot="1" x14ac:dyDescent="0.3">
      <c r="A8" s="107"/>
    </row>
    <row r="9" spans="1:6" ht="30.75" thickBot="1" x14ac:dyDescent="0.3">
      <c r="A9" s="18" t="s">
        <v>0</v>
      </c>
      <c r="B9" s="19" t="s">
        <v>1</v>
      </c>
      <c r="C9" s="19" t="s">
        <v>2</v>
      </c>
      <c r="D9" s="19" t="s">
        <v>298</v>
      </c>
      <c r="E9" s="206" t="s">
        <v>334</v>
      </c>
      <c r="F9" s="137" t="s">
        <v>457</v>
      </c>
    </row>
    <row r="10" spans="1:6" ht="14.45" customHeight="1" x14ac:dyDescent="0.25">
      <c r="A10" s="142" t="s">
        <v>446</v>
      </c>
      <c r="B10" s="143"/>
      <c r="C10" s="143"/>
      <c r="D10" s="144"/>
      <c r="E10" s="207"/>
      <c r="F10" s="145"/>
    </row>
    <row r="11" spans="1:6" x14ac:dyDescent="0.25">
      <c r="A11" s="37" t="s">
        <v>3</v>
      </c>
      <c r="B11" s="50" t="s">
        <v>372</v>
      </c>
      <c r="C11" s="39" t="s">
        <v>6</v>
      </c>
      <c r="D11" s="84">
        <f>+'BPU Presta complémentaires'!D8</f>
        <v>0</v>
      </c>
      <c r="E11" s="208">
        <v>100</v>
      </c>
      <c r="F11" s="138">
        <f>+E11*D11</f>
        <v>0</v>
      </c>
    </row>
    <row r="12" spans="1:6" x14ac:dyDescent="0.25">
      <c r="A12" s="40" t="s">
        <v>5</v>
      </c>
      <c r="B12" s="50" t="s">
        <v>373</v>
      </c>
      <c r="C12" s="39" t="s">
        <v>6</v>
      </c>
      <c r="D12" s="84">
        <f>+'BPU Presta complémentaires'!D9</f>
        <v>0</v>
      </c>
      <c r="E12" s="209">
        <v>100</v>
      </c>
      <c r="F12" s="138">
        <f t="shared" ref="F12:F13" si="0">+E12*D12</f>
        <v>0</v>
      </c>
    </row>
    <row r="13" spans="1:6" ht="15.75" thickBot="1" x14ac:dyDescent="0.3">
      <c r="A13" s="38" t="s">
        <v>292</v>
      </c>
      <c r="B13" s="51" t="s">
        <v>374</v>
      </c>
      <c r="C13" s="41" t="s">
        <v>6</v>
      </c>
      <c r="D13" s="86">
        <f>+'BPU Presta complémentaires'!D10</f>
        <v>0</v>
      </c>
      <c r="E13" s="210">
        <v>100</v>
      </c>
      <c r="F13" s="139">
        <f t="shared" si="0"/>
        <v>0</v>
      </c>
    </row>
    <row r="14" spans="1:6" ht="15.75" thickBot="1" x14ac:dyDescent="0.3">
      <c r="A14" s="52"/>
      <c r="B14" s="53"/>
      <c r="C14" s="54"/>
      <c r="D14" s="55"/>
      <c r="E14" s="211"/>
    </row>
    <row r="15" spans="1:6" ht="30" customHeight="1" thickBot="1" x14ac:dyDescent="0.3">
      <c r="A15" s="148" t="s">
        <v>300</v>
      </c>
      <c r="B15" s="146"/>
      <c r="C15" s="146"/>
      <c r="D15" s="147"/>
      <c r="E15" s="212" t="s">
        <v>334</v>
      </c>
      <c r="F15" s="141" t="s">
        <v>457</v>
      </c>
    </row>
    <row r="16" spans="1:6" x14ac:dyDescent="0.25">
      <c r="A16" s="44" t="s">
        <v>7</v>
      </c>
      <c r="B16" s="97" t="s">
        <v>504</v>
      </c>
      <c r="C16" s="101"/>
      <c r="D16" s="102"/>
      <c r="E16" s="213"/>
      <c r="F16" s="102"/>
    </row>
    <row r="17" spans="1:6" x14ac:dyDescent="0.25">
      <c r="A17" s="23" t="s">
        <v>9</v>
      </c>
      <c r="B17" s="98" t="s">
        <v>501</v>
      </c>
      <c r="C17" s="23" t="s">
        <v>2</v>
      </c>
      <c r="D17" s="84">
        <f>+'BPU Presta complémentaires'!D14</f>
        <v>0</v>
      </c>
      <c r="E17" s="214">
        <v>40</v>
      </c>
      <c r="F17" s="138">
        <f>+E17*D17</f>
        <v>0</v>
      </c>
    </row>
    <row r="18" spans="1:6" x14ac:dyDescent="0.25">
      <c r="A18" s="23" t="s">
        <v>11</v>
      </c>
      <c r="B18" s="98" t="s">
        <v>503</v>
      </c>
      <c r="C18" s="23" t="s">
        <v>2</v>
      </c>
      <c r="D18" s="84">
        <f>+'BPU Presta complémentaires'!D15</f>
        <v>0</v>
      </c>
      <c r="E18" s="214">
        <v>25</v>
      </c>
      <c r="F18" s="138">
        <f t="shared" ref="F18:F21" si="1">+E18*D18</f>
        <v>0</v>
      </c>
    </row>
    <row r="19" spans="1:6" x14ac:dyDescent="0.25">
      <c r="A19" s="23" t="s">
        <v>12</v>
      </c>
      <c r="B19" s="98" t="s">
        <v>337</v>
      </c>
      <c r="C19" s="23" t="s">
        <v>2</v>
      </c>
      <c r="D19" s="84">
        <f>+'BPU Presta complémentaires'!D16</f>
        <v>0</v>
      </c>
      <c r="E19" s="214">
        <v>5</v>
      </c>
      <c r="F19" s="138">
        <f t="shared" si="1"/>
        <v>0</v>
      </c>
    </row>
    <row r="20" spans="1:6" x14ac:dyDescent="0.25">
      <c r="A20" s="23" t="s">
        <v>14</v>
      </c>
      <c r="B20" s="98" t="s">
        <v>16</v>
      </c>
      <c r="C20" s="23" t="s">
        <v>2</v>
      </c>
      <c r="D20" s="84">
        <f>+'BPU Presta complémentaires'!D17</f>
        <v>0</v>
      </c>
      <c r="E20" s="214">
        <v>5</v>
      </c>
      <c r="F20" s="138">
        <f t="shared" si="1"/>
        <v>0</v>
      </c>
    </row>
    <row r="21" spans="1:6" x14ac:dyDescent="0.25">
      <c r="A21" s="23" t="s">
        <v>15</v>
      </c>
      <c r="B21" s="99" t="s">
        <v>229</v>
      </c>
      <c r="C21" s="26" t="s">
        <v>2</v>
      </c>
      <c r="D21" s="84">
        <f>+'BPU Presta complémentaires'!D18</f>
        <v>0</v>
      </c>
      <c r="E21" s="214">
        <v>4000</v>
      </c>
      <c r="F21" s="138">
        <f t="shared" si="1"/>
        <v>0</v>
      </c>
    </row>
    <row r="22" spans="1:6" x14ac:dyDescent="0.25">
      <c r="A22" s="42" t="s">
        <v>17</v>
      </c>
      <c r="B22" s="100" t="s">
        <v>324</v>
      </c>
      <c r="C22" s="34"/>
      <c r="D22" s="103"/>
      <c r="E22" s="215"/>
      <c r="F22" s="103"/>
    </row>
    <row r="23" spans="1:6" x14ac:dyDescent="0.25">
      <c r="A23" s="23" t="s">
        <v>18</v>
      </c>
      <c r="B23" s="68" t="s">
        <v>338</v>
      </c>
      <c r="C23" s="23" t="s">
        <v>2</v>
      </c>
      <c r="D23" s="84">
        <f>+'BPU Presta complémentaires'!D20</f>
        <v>0</v>
      </c>
      <c r="E23" s="214">
        <v>5</v>
      </c>
      <c r="F23" s="138">
        <f t="shared" ref="F23:F31" si="2">+E23*D23</f>
        <v>0</v>
      </c>
    </row>
    <row r="24" spans="1:6" x14ac:dyDescent="0.25">
      <c r="A24" s="23" t="s">
        <v>19</v>
      </c>
      <c r="B24" s="68" t="s">
        <v>168</v>
      </c>
      <c r="C24" s="23" t="s">
        <v>2</v>
      </c>
      <c r="D24" s="84">
        <f>+'BPU Presta complémentaires'!D21</f>
        <v>0</v>
      </c>
      <c r="E24" s="214">
        <v>5</v>
      </c>
      <c r="F24" s="138">
        <f t="shared" si="2"/>
        <v>0</v>
      </c>
    </row>
    <row r="25" spans="1:6" x14ac:dyDescent="0.25">
      <c r="A25" s="23" t="s">
        <v>20</v>
      </c>
      <c r="B25" s="68" t="s">
        <v>339</v>
      </c>
      <c r="C25" s="23" t="s">
        <v>2</v>
      </c>
      <c r="D25" s="84">
        <f>+'BPU Presta complémentaires'!D22</f>
        <v>0</v>
      </c>
      <c r="E25" s="214">
        <v>5</v>
      </c>
      <c r="F25" s="138">
        <f t="shared" si="2"/>
        <v>0</v>
      </c>
    </row>
    <row r="26" spans="1:6" x14ac:dyDescent="0.25">
      <c r="A26" s="23" t="s">
        <v>21</v>
      </c>
      <c r="B26" s="68" t="s">
        <v>169</v>
      </c>
      <c r="C26" s="23" t="s">
        <v>2</v>
      </c>
      <c r="D26" s="84">
        <f>+'BPU Presta complémentaires'!D23</f>
        <v>0</v>
      </c>
      <c r="E26" s="214">
        <v>20</v>
      </c>
      <c r="F26" s="138">
        <f t="shared" si="2"/>
        <v>0</v>
      </c>
    </row>
    <row r="27" spans="1:6" x14ac:dyDescent="0.25">
      <c r="A27" s="23" t="s">
        <v>209</v>
      </c>
      <c r="B27" s="68" t="s">
        <v>170</v>
      </c>
      <c r="C27" s="23" t="s">
        <v>2</v>
      </c>
      <c r="D27" s="84">
        <f>+'BPU Presta complémentaires'!D24</f>
        <v>0</v>
      </c>
      <c r="E27" s="214">
        <v>10</v>
      </c>
      <c r="F27" s="138">
        <f t="shared" si="2"/>
        <v>0</v>
      </c>
    </row>
    <row r="28" spans="1:6" x14ac:dyDescent="0.25">
      <c r="A28" s="23" t="s">
        <v>447</v>
      </c>
      <c r="B28" s="68" t="s">
        <v>23</v>
      </c>
      <c r="C28" s="23" t="s">
        <v>2</v>
      </c>
      <c r="D28" s="84">
        <f>+'BPU Presta complémentaires'!D25</f>
        <v>0</v>
      </c>
      <c r="E28" s="214">
        <v>5</v>
      </c>
      <c r="F28" s="138">
        <f t="shared" si="2"/>
        <v>0</v>
      </c>
    </row>
    <row r="29" spans="1:6" x14ac:dyDescent="0.25">
      <c r="A29" s="23" t="s">
        <v>448</v>
      </c>
      <c r="B29" s="68" t="s">
        <v>24</v>
      </c>
      <c r="C29" s="23" t="s">
        <v>2</v>
      </c>
      <c r="D29" s="84">
        <f>+'BPU Presta complémentaires'!D26</f>
        <v>0</v>
      </c>
      <c r="E29" s="214">
        <v>5</v>
      </c>
      <c r="F29" s="138">
        <f t="shared" si="2"/>
        <v>0</v>
      </c>
    </row>
    <row r="30" spans="1:6" x14ac:dyDescent="0.25">
      <c r="A30" s="23" t="s">
        <v>449</v>
      </c>
      <c r="B30" s="68" t="s">
        <v>25</v>
      </c>
      <c r="C30" s="23" t="s">
        <v>2</v>
      </c>
      <c r="D30" s="84">
        <f>+'BPU Presta complémentaires'!D27</f>
        <v>0</v>
      </c>
      <c r="E30" s="214">
        <v>5</v>
      </c>
      <c r="F30" s="138">
        <f t="shared" si="2"/>
        <v>0</v>
      </c>
    </row>
    <row r="31" spans="1:6" x14ac:dyDescent="0.25">
      <c r="A31" s="23" t="s">
        <v>450</v>
      </c>
      <c r="B31" s="68" t="s">
        <v>336</v>
      </c>
      <c r="C31" s="23" t="s">
        <v>2</v>
      </c>
      <c r="D31" s="84">
        <f>+'BPU Presta complémentaires'!D28</f>
        <v>0</v>
      </c>
      <c r="E31" s="214">
        <v>5</v>
      </c>
      <c r="F31" s="138">
        <f t="shared" si="2"/>
        <v>0</v>
      </c>
    </row>
    <row r="32" spans="1:6" x14ac:dyDescent="0.25">
      <c r="A32" s="42" t="s">
        <v>22</v>
      </c>
      <c r="B32" s="100" t="s">
        <v>325</v>
      </c>
      <c r="C32" s="34"/>
      <c r="D32" s="103"/>
      <c r="E32" s="215"/>
      <c r="F32" s="103"/>
    </row>
    <row r="33" spans="1:6" s="46" customFormat="1" x14ac:dyDescent="0.25">
      <c r="A33" s="63" t="s">
        <v>444</v>
      </c>
      <c r="B33" s="89" t="s">
        <v>170</v>
      </c>
      <c r="C33" s="63" t="s">
        <v>2</v>
      </c>
      <c r="D33" s="84">
        <f>+'BPU Presta complémentaires'!D30</f>
        <v>0</v>
      </c>
      <c r="E33" s="214">
        <v>5</v>
      </c>
      <c r="F33" s="138">
        <f t="shared" ref="F33:F55" si="3">+E33*D33</f>
        <v>0</v>
      </c>
    </row>
    <row r="34" spans="1:6" s="46" customFormat="1" x14ac:dyDescent="0.25">
      <c r="A34" s="63" t="s">
        <v>445</v>
      </c>
      <c r="B34" s="89" t="s">
        <v>24</v>
      </c>
      <c r="C34" s="63" t="s">
        <v>2</v>
      </c>
      <c r="D34" s="84">
        <f>+'BPU Presta complémentaires'!D31</f>
        <v>0</v>
      </c>
      <c r="E34" s="214">
        <v>5</v>
      </c>
      <c r="F34" s="138">
        <f t="shared" si="3"/>
        <v>0</v>
      </c>
    </row>
    <row r="35" spans="1:6" s="46" customFormat="1" x14ac:dyDescent="0.25">
      <c r="A35" s="42" t="s">
        <v>329</v>
      </c>
      <c r="B35" s="69" t="s">
        <v>434</v>
      </c>
      <c r="C35" s="34"/>
      <c r="D35" s="103"/>
      <c r="E35" s="215"/>
      <c r="F35" s="103"/>
    </row>
    <row r="36" spans="1:6" s="46" customFormat="1" x14ac:dyDescent="0.25">
      <c r="A36" s="63" t="s">
        <v>330</v>
      </c>
      <c r="B36" s="70" t="s">
        <v>169</v>
      </c>
      <c r="C36" s="63" t="s">
        <v>2</v>
      </c>
      <c r="D36" s="84">
        <f>+'BPU Presta complémentaires'!D33</f>
        <v>0</v>
      </c>
      <c r="E36" s="214">
        <v>20</v>
      </c>
      <c r="F36" s="138">
        <f t="shared" si="3"/>
        <v>0</v>
      </c>
    </row>
    <row r="37" spans="1:6" s="46" customFormat="1" x14ac:dyDescent="0.25">
      <c r="A37" s="63" t="s">
        <v>331</v>
      </c>
      <c r="B37" s="70" t="s">
        <v>170</v>
      </c>
      <c r="C37" s="63" t="s">
        <v>2</v>
      </c>
      <c r="D37" s="84">
        <f>+'BPU Presta complémentaires'!D34</f>
        <v>0</v>
      </c>
      <c r="E37" s="214">
        <v>20</v>
      </c>
      <c r="F37" s="138">
        <f t="shared" si="3"/>
        <v>0</v>
      </c>
    </row>
    <row r="38" spans="1:6" s="46" customFormat="1" x14ac:dyDescent="0.25">
      <c r="A38" s="63" t="s">
        <v>332</v>
      </c>
      <c r="B38" s="70" t="s">
        <v>24</v>
      </c>
      <c r="C38" s="63" t="s">
        <v>2</v>
      </c>
      <c r="D38" s="84">
        <f>+'BPU Presta complémentaires'!D35</f>
        <v>0</v>
      </c>
      <c r="E38" s="214">
        <v>5</v>
      </c>
      <c r="F38" s="138">
        <f t="shared" si="3"/>
        <v>0</v>
      </c>
    </row>
    <row r="39" spans="1:6" s="46" customFormat="1" x14ac:dyDescent="0.25">
      <c r="A39" s="63" t="s">
        <v>333</v>
      </c>
      <c r="B39" s="70" t="s">
        <v>25</v>
      </c>
      <c r="C39" s="63" t="s">
        <v>2</v>
      </c>
      <c r="D39" s="84">
        <f>+'BPU Presta complémentaires'!D36</f>
        <v>0</v>
      </c>
      <c r="E39" s="214">
        <v>5</v>
      </c>
      <c r="F39" s="138">
        <f t="shared" si="3"/>
        <v>0</v>
      </c>
    </row>
    <row r="40" spans="1:6" x14ac:dyDescent="0.25">
      <c r="A40" s="42" t="s">
        <v>398</v>
      </c>
      <c r="B40" s="69" t="s">
        <v>396</v>
      </c>
      <c r="C40" s="34"/>
      <c r="D40" s="103"/>
      <c r="E40" s="34"/>
      <c r="F40" s="103"/>
    </row>
    <row r="41" spans="1:6" x14ac:dyDescent="0.25">
      <c r="A41" s="23" t="s">
        <v>399</v>
      </c>
      <c r="B41" s="68" t="s">
        <v>10</v>
      </c>
      <c r="C41" s="63" t="s">
        <v>2</v>
      </c>
      <c r="D41" s="84">
        <f>+'BPU Presta complémentaires'!D38</f>
        <v>0</v>
      </c>
      <c r="E41" s="214">
        <v>5</v>
      </c>
      <c r="F41" s="138">
        <f t="shared" si="3"/>
        <v>0</v>
      </c>
    </row>
    <row r="42" spans="1:6" x14ac:dyDescent="0.25">
      <c r="A42" s="23" t="s">
        <v>400</v>
      </c>
      <c r="B42" s="68" t="s">
        <v>13</v>
      </c>
      <c r="C42" s="63" t="s">
        <v>2</v>
      </c>
      <c r="D42" s="84">
        <f>+'BPU Presta complémentaires'!D39</f>
        <v>0</v>
      </c>
      <c r="E42" s="214">
        <v>5</v>
      </c>
      <c r="F42" s="138">
        <f t="shared" si="3"/>
        <v>0</v>
      </c>
    </row>
    <row r="43" spans="1:6" x14ac:dyDescent="0.25">
      <c r="A43" s="42" t="s">
        <v>401</v>
      </c>
      <c r="B43" s="100" t="s">
        <v>26</v>
      </c>
      <c r="C43" s="34"/>
      <c r="D43" s="103"/>
      <c r="E43" s="215"/>
      <c r="F43" s="103"/>
    </row>
    <row r="44" spans="1:6" x14ac:dyDescent="0.25">
      <c r="A44" s="23" t="s">
        <v>403</v>
      </c>
      <c r="B44" s="68" t="s">
        <v>168</v>
      </c>
      <c r="C44" s="23" t="s">
        <v>2</v>
      </c>
      <c r="D44" s="84">
        <f>+'BPU Presta complémentaires'!D41</f>
        <v>0</v>
      </c>
      <c r="E44" s="214">
        <v>20</v>
      </c>
      <c r="F44" s="138">
        <f t="shared" si="3"/>
        <v>0</v>
      </c>
    </row>
    <row r="45" spans="1:6" x14ac:dyDescent="0.25">
      <c r="A45" s="23" t="s">
        <v>404</v>
      </c>
      <c r="B45" s="68" t="s">
        <v>335</v>
      </c>
      <c r="C45" s="23" t="s">
        <v>2</v>
      </c>
      <c r="D45" s="84">
        <f>+'BPU Presta complémentaires'!D42</f>
        <v>0</v>
      </c>
      <c r="E45" s="214">
        <v>5</v>
      </c>
      <c r="F45" s="138">
        <f t="shared" si="3"/>
        <v>0</v>
      </c>
    </row>
    <row r="46" spans="1:6" x14ac:dyDescent="0.25">
      <c r="A46" s="23" t="s">
        <v>472</v>
      </c>
      <c r="B46" s="68" t="s">
        <v>175</v>
      </c>
      <c r="C46" s="23" t="s">
        <v>2</v>
      </c>
      <c r="D46" s="84">
        <f>+'BPU Presta complémentaires'!D43</f>
        <v>0</v>
      </c>
      <c r="E46" s="214">
        <v>20</v>
      </c>
      <c r="F46" s="138">
        <f t="shared" si="3"/>
        <v>0</v>
      </c>
    </row>
    <row r="47" spans="1:6" x14ac:dyDescent="0.25">
      <c r="A47" s="23" t="s">
        <v>473</v>
      </c>
      <c r="B47" s="68" t="s">
        <v>230</v>
      </c>
      <c r="C47" s="23" t="s">
        <v>2</v>
      </c>
      <c r="D47" s="84">
        <f>+'BPU Presta complémentaires'!D44</f>
        <v>0</v>
      </c>
      <c r="E47" s="214">
        <v>5</v>
      </c>
      <c r="F47" s="138">
        <f t="shared" si="3"/>
        <v>0</v>
      </c>
    </row>
    <row r="48" spans="1:6" x14ac:dyDescent="0.25">
      <c r="A48" s="23" t="s">
        <v>474</v>
      </c>
      <c r="B48" s="68" t="s">
        <v>170</v>
      </c>
      <c r="C48" s="23" t="s">
        <v>2</v>
      </c>
      <c r="D48" s="84">
        <f>+'BPU Presta complémentaires'!D45</f>
        <v>0</v>
      </c>
      <c r="E48" s="214">
        <v>5</v>
      </c>
      <c r="F48" s="138">
        <f t="shared" si="3"/>
        <v>0</v>
      </c>
    </row>
    <row r="49" spans="1:6" x14ac:dyDescent="0.25">
      <c r="A49" s="23" t="s">
        <v>475</v>
      </c>
      <c r="B49" s="68" t="s">
        <v>176</v>
      </c>
      <c r="C49" s="23" t="s">
        <v>2</v>
      </c>
      <c r="D49" s="84">
        <f>+'BPU Presta complémentaires'!D46</f>
        <v>0</v>
      </c>
      <c r="E49" s="214">
        <v>5</v>
      </c>
      <c r="F49" s="138">
        <f t="shared" si="3"/>
        <v>0</v>
      </c>
    </row>
    <row r="50" spans="1:6" x14ac:dyDescent="0.25">
      <c r="A50" s="23" t="s">
        <v>476</v>
      </c>
      <c r="B50" s="117" t="s">
        <v>340</v>
      </c>
      <c r="C50" s="23" t="s">
        <v>2</v>
      </c>
      <c r="D50" s="84">
        <f>+'BPU Presta complémentaires'!D47</f>
        <v>0</v>
      </c>
      <c r="E50" s="214">
        <v>5</v>
      </c>
      <c r="F50" s="138">
        <f t="shared" ref="F50" si="4">+E50*D50</f>
        <v>0</v>
      </c>
    </row>
    <row r="51" spans="1:6" x14ac:dyDescent="0.25">
      <c r="A51" s="23" t="s">
        <v>477</v>
      </c>
      <c r="B51" s="117" t="s">
        <v>441</v>
      </c>
      <c r="C51" s="23" t="s">
        <v>2</v>
      </c>
      <c r="D51" s="84">
        <f>+'BPU Presta complémentaires'!D48</f>
        <v>0</v>
      </c>
      <c r="E51" s="214">
        <v>5</v>
      </c>
      <c r="F51" s="138">
        <f t="shared" si="3"/>
        <v>0</v>
      </c>
    </row>
    <row r="52" spans="1:6" x14ac:dyDescent="0.25">
      <c r="A52" s="23" t="s">
        <v>478</v>
      </c>
      <c r="B52" s="68" t="s">
        <v>436</v>
      </c>
      <c r="C52" s="23" t="s">
        <v>2</v>
      </c>
      <c r="D52" s="84">
        <f>+'BPU Presta complémentaires'!D49</f>
        <v>0</v>
      </c>
      <c r="E52" s="214">
        <v>5</v>
      </c>
      <c r="F52" s="138">
        <f t="shared" si="3"/>
        <v>0</v>
      </c>
    </row>
    <row r="53" spans="1:6" x14ac:dyDescent="0.25">
      <c r="A53" s="42" t="s">
        <v>410</v>
      </c>
      <c r="B53" s="100" t="s">
        <v>402</v>
      </c>
      <c r="C53" s="34"/>
      <c r="D53" s="103"/>
      <c r="E53" s="215"/>
      <c r="F53" s="103"/>
    </row>
    <row r="54" spans="1:6" x14ac:dyDescent="0.25">
      <c r="A54" s="23" t="s">
        <v>468</v>
      </c>
      <c r="B54" s="89" t="s">
        <v>169</v>
      </c>
      <c r="C54" s="63" t="s">
        <v>2</v>
      </c>
      <c r="D54" s="84">
        <f>+'BPU Presta complémentaires'!D51</f>
        <v>0</v>
      </c>
      <c r="E54" s="214">
        <v>5</v>
      </c>
      <c r="F54" s="138">
        <f t="shared" si="3"/>
        <v>0</v>
      </c>
    </row>
    <row r="55" spans="1:6" x14ac:dyDescent="0.25">
      <c r="A55" s="23" t="s">
        <v>469</v>
      </c>
      <c r="B55" s="104" t="s">
        <v>170</v>
      </c>
      <c r="C55" s="63" t="s">
        <v>2</v>
      </c>
      <c r="D55" s="84">
        <f>+'BPU Presta complémentaires'!D52</f>
        <v>0</v>
      </c>
      <c r="E55" s="216">
        <v>5</v>
      </c>
      <c r="F55" s="138">
        <f t="shared" si="3"/>
        <v>0</v>
      </c>
    </row>
    <row r="56" spans="1:6" x14ac:dyDescent="0.25">
      <c r="A56" s="42" t="s">
        <v>470</v>
      </c>
      <c r="B56" s="100" t="s">
        <v>408</v>
      </c>
      <c r="C56" s="34"/>
      <c r="D56" s="103"/>
      <c r="E56" s="215"/>
      <c r="F56" s="103"/>
    </row>
    <row r="57" spans="1:6" ht="15.75" thickBot="1" x14ac:dyDescent="0.3">
      <c r="A57" s="31" t="s">
        <v>471</v>
      </c>
      <c r="B57" s="91" t="s">
        <v>409</v>
      </c>
      <c r="C57" s="90" t="s">
        <v>2</v>
      </c>
      <c r="D57" s="86">
        <f>+'BPU Presta complémentaires'!D54</f>
        <v>0</v>
      </c>
      <c r="E57" s="217">
        <v>5</v>
      </c>
      <c r="F57" s="86">
        <f>+D57*E57</f>
        <v>0</v>
      </c>
    </row>
    <row r="58" spans="1:6" ht="15.75" thickBot="1" x14ac:dyDescent="0.3">
      <c r="A58" s="56"/>
      <c r="B58" s="87"/>
      <c r="C58" s="200"/>
      <c r="D58" s="200"/>
      <c r="E58" s="218"/>
      <c r="F58" s="200"/>
    </row>
    <row r="59" spans="1:6" ht="38.65" customHeight="1" thickBot="1" x14ac:dyDescent="0.3">
      <c r="A59" s="259" t="s">
        <v>299</v>
      </c>
      <c r="B59" s="260"/>
      <c r="C59" s="261"/>
      <c r="D59" s="140" t="s">
        <v>456</v>
      </c>
      <c r="E59" s="219" t="s">
        <v>334</v>
      </c>
      <c r="F59" s="141" t="s">
        <v>457</v>
      </c>
    </row>
    <row r="60" spans="1:6" x14ac:dyDescent="0.25">
      <c r="A60" s="44" t="s">
        <v>28</v>
      </c>
      <c r="B60" s="45" t="s">
        <v>210</v>
      </c>
      <c r="C60" s="21"/>
      <c r="D60" s="102"/>
      <c r="E60" s="213"/>
      <c r="F60" s="102"/>
    </row>
    <row r="61" spans="1:6" x14ac:dyDescent="0.25">
      <c r="A61" s="23" t="s">
        <v>40</v>
      </c>
      <c r="B61" s="24" t="s">
        <v>41</v>
      </c>
      <c r="C61" s="25" t="s">
        <v>2</v>
      </c>
      <c r="D61" s="84">
        <f>+'BPU Presta complémentaires'!D58</f>
        <v>0</v>
      </c>
      <c r="E61" s="214">
        <v>10</v>
      </c>
      <c r="F61" s="138">
        <f t="shared" ref="F61:F109" si="5">+E61*D61</f>
        <v>0</v>
      </c>
    </row>
    <row r="62" spans="1:6" x14ac:dyDescent="0.25">
      <c r="A62" s="23" t="s">
        <v>42</v>
      </c>
      <c r="B62" s="24" t="s">
        <v>43</v>
      </c>
      <c r="C62" s="25" t="s">
        <v>2</v>
      </c>
      <c r="D62" s="84">
        <f>+'BPU Presta complémentaires'!D59</f>
        <v>0</v>
      </c>
      <c r="E62" s="214">
        <v>10</v>
      </c>
      <c r="F62" s="138">
        <f t="shared" si="5"/>
        <v>0</v>
      </c>
    </row>
    <row r="63" spans="1:6" x14ac:dyDescent="0.25">
      <c r="A63" s="23" t="s">
        <v>44</v>
      </c>
      <c r="B63" s="24" t="s">
        <v>45</v>
      </c>
      <c r="C63" s="25" t="s">
        <v>2</v>
      </c>
      <c r="D63" s="84">
        <f>+'BPU Presta complémentaires'!D60</f>
        <v>0</v>
      </c>
      <c r="E63" s="214">
        <v>10</v>
      </c>
      <c r="F63" s="138">
        <f t="shared" si="5"/>
        <v>0</v>
      </c>
    </row>
    <row r="64" spans="1:6" x14ac:dyDescent="0.25">
      <c r="A64" s="23" t="s">
        <v>46</v>
      </c>
      <c r="B64" s="24" t="s">
        <v>47</v>
      </c>
      <c r="C64" s="25" t="s">
        <v>2</v>
      </c>
      <c r="D64" s="84">
        <f>+'BPU Presta complémentaires'!D61</f>
        <v>0</v>
      </c>
      <c r="E64" s="214">
        <v>10</v>
      </c>
      <c r="F64" s="138">
        <f t="shared" si="5"/>
        <v>0</v>
      </c>
    </row>
    <row r="65" spans="1:6" x14ac:dyDescent="0.25">
      <c r="A65" s="23" t="s">
        <v>48</v>
      </c>
      <c r="B65" s="24" t="s">
        <v>49</v>
      </c>
      <c r="C65" s="25" t="s">
        <v>2</v>
      </c>
      <c r="D65" s="84">
        <f>+'BPU Presta complémentaires'!D62</f>
        <v>0</v>
      </c>
      <c r="E65" s="214">
        <v>10</v>
      </c>
      <c r="F65" s="138">
        <f t="shared" si="5"/>
        <v>0</v>
      </c>
    </row>
    <row r="66" spans="1:6" x14ac:dyDescent="0.25">
      <c r="A66" s="23" t="s">
        <v>50</v>
      </c>
      <c r="B66" s="24" t="s">
        <v>51</v>
      </c>
      <c r="C66" s="25" t="s">
        <v>2</v>
      </c>
      <c r="D66" s="84">
        <f>+'BPU Presta complémentaires'!D63</f>
        <v>0</v>
      </c>
      <c r="E66" s="214">
        <v>10</v>
      </c>
      <c r="F66" s="138">
        <f t="shared" si="5"/>
        <v>0</v>
      </c>
    </row>
    <row r="67" spans="1:6" x14ac:dyDescent="0.25">
      <c r="A67" s="23" t="s">
        <v>231</v>
      </c>
      <c r="B67" s="24" t="s">
        <v>232</v>
      </c>
      <c r="C67" s="25" t="s">
        <v>2</v>
      </c>
      <c r="D67" s="84">
        <f>+'BPU Presta complémentaires'!D64</f>
        <v>0</v>
      </c>
      <c r="E67" s="214">
        <v>10</v>
      </c>
      <c r="F67" s="138">
        <f t="shared" si="5"/>
        <v>0</v>
      </c>
    </row>
    <row r="68" spans="1:6" x14ac:dyDescent="0.25">
      <c r="A68" s="23" t="s">
        <v>420</v>
      </c>
      <c r="B68" s="24" t="s">
        <v>421</v>
      </c>
      <c r="C68" s="25" t="s">
        <v>2</v>
      </c>
      <c r="D68" s="84">
        <f>+'BPU Presta complémentaires'!D65</f>
        <v>0</v>
      </c>
      <c r="E68" s="214">
        <v>25</v>
      </c>
      <c r="F68" s="138">
        <f t="shared" si="5"/>
        <v>0</v>
      </c>
    </row>
    <row r="69" spans="1:6" x14ac:dyDescent="0.25">
      <c r="A69" s="23" t="s">
        <v>423</v>
      </c>
      <c r="B69" s="24" t="s">
        <v>422</v>
      </c>
      <c r="C69" s="25" t="s">
        <v>2</v>
      </c>
      <c r="D69" s="84">
        <f>+'BPU Presta complémentaires'!D66</f>
        <v>0</v>
      </c>
      <c r="E69" s="214">
        <v>25</v>
      </c>
      <c r="F69" s="138">
        <f t="shared" si="5"/>
        <v>0</v>
      </c>
    </row>
    <row r="70" spans="1:6" x14ac:dyDescent="0.25">
      <c r="A70" s="42" t="s">
        <v>30</v>
      </c>
      <c r="B70" s="43" t="s">
        <v>346</v>
      </c>
      <c r="C70" s="27"/>
      <c r="D70" s="27"/>
      <c r="E70" s="215"/>
      <c r="F70" s="103"/>
    </row>
    <row r="71" spans="1:6" x14ac:dyDescent="0.25">
      <c r="A71" s="23" t="s">
        <v>52</v>
      </c>
      <c r="B71" s="24" t="s">
        <v>53</v>
      </c>
      <c r="C71" s="25" t="s">
        <v>2</v>
      </c>
      <c r="D71" s="84">
        <f>+'BPU Presta complémentaires'!D68</f>
        <v>0</v>
      </c>
      <c r="E71" s="214">
        <v>5</v>
      </c>
      <c r="F71" s="138">
        <f t="shared" si="5"/>
        <v>0</v>
      </c>
    </row>
    <row r="72" spans="1:6" x14ac:dyDescent="0.25">
      <c r="A72" s="23" t="s">
        <v>54</v>
      </c>
      <c r="B72" s="24" t="s">
        <v>233</v>
      </c>
      <c r="C72" s="25" t="s">
        <v>2</v>
      </c>
      <c r="D72" s="84">
        <f>+'BPU Presta complémentaires'!D69</f>
        <v>0</v>
      </c>
      <c r="E72" s="214">
        <v>5</v>
      </c>
      <c r="F72" s="138">
        <f t="shared" si="5"/>
        <v>0</v>
      </c>
    </row>
    <row r="73" spans="1:6" x14ac:dyDescent="0.25">
      <c r="A73" s="23" t="s">
        <v>55</v>
      </c>
      <c r="B73" s="24" t="s">
        <v>56</v>
      </c>
      <c r="C73" s="25" t="s">
        <v>2</v>
      </c>
      <c r="D73" s="84">
        <f>+'BPU Presta complémentaires'!D70</f>
        <v>0</v>
      </c>
      <c r="E73" s="214">
        <v>5</v>
      </c>
      <c r="F73" s="138">
        <f t="shared" si="5"/>
        <v>0</v>
      </c>
    </row>
    <row r="74" spans="1:6" x14ac:dyDescent="0.25">
      <c r="A74" s="23" t="s">
        <v>57</v>
      </c>
      <c r="B74" s="24" t="s">
        <v>58</v>
      </c>
      <c r="C74" s="25" t="s">
        <v>2</v>
      </c>
      <c r="D74" s="84">
        <f>+'BPU Presta complémentaires'!D71</f>
        <v>0</v>
      </c>
      <c r="E74" s="214">
        <v>5</v>
      </c>
      <c r="F74" s="138">
        <f t="shared" si="5"/>
        <v>0</v>
      </c>
    </row>
    <row r="75" spans="1:6" x14ac:dyDescent="0.25">
      <c r="A75" s="23" t="s">
        <v>59</v>
      </c>
      <c r="B75" s="24" t="s">
        <v>234</v>
      </c>
      <c r="C75" s="25" t="s">
        <v>2</v>
      </c>
      <c r="D75" s="84">
        <f>+'BPU Presta complémentaires'!D72</f>
        <v>0</v>
      </c>
      <c r="E75" s="214">
        <v>5</v>
      </c>
      <c r="F75" s="138">
        <f t="shared" si="5"/>
        <v>0</v>
      </c>
    </row>
    <row r="76" spans="1:6" x14ac:dyDescent="0.25">
      <c r="A76" s="42" t="s">
        <v>32</v>
      </c>
      <c r="B76" s="43" t="s">
        <v>355</v>
      </c>
      <c r="C76" s="27"/>
      <c r="D76" s="27"/>
      <c r="E76" s="215"/>
      <c r="F76" s="103"/>
    </row>
    <row r="77" spans="1:6" x14ac:dyDescent="0.25">
      <c r="A77" s="23" t="s">
        <v>60</v>
      </c>
      <c r="B77" s="24" t="s">
        <v>61</v>
      </c>
      <c r="C77" s="25" t="s">
        <v>2</v>
      </c>
      <c r="D77" s="84">
        <f>+'BPU Presta complémentaires'!D74</f>
        <v>0</v>
      </c>
      <c r="E77" s="214">
        <v>10</v>
      </c>
      <c r="F77" s="138">
        <f t="shared" si="5"/>
        <v>0</v>
      </c>
    </row>
    <row r="78" spans="1:6" x14ac:dyDescent="0.25">
      <c r="A78" s="23" t="s">
        <v>62</v>
      </c>
      <c r="B78" s="24" t="s">
        <v>63</v>
      </c>
      <c r="C78" s="25" t="s">
        <v>2</v>
      </c>
      <c r="D78" s="84">
        <f>+'BPU Presta complémentaires'!D75</f>
        <v>0</v>
      </c>
      <c r="E78" s="214">
        <v>10</v>
      </c>
      <c r="F78" s="138">
        <f t="shared" si="5"/>
        <v>0</v>
      </c>
    </row>
    <row r="79" spans="1:6" x14ac:dyDescent="0.25">
      <c r="A79" s="23" t="s">
        <v>64</v>
      </c>
      <c r="B79" s="24" t="s">
        <v>65</v>
      </c>
      <c r="C79" s="25" t="s">
        <v>2</v>
      </c>
      <c r="D79" s="84">
        <f>+'BPU Presta complémentaires'!D76</f>
        <v>0</v>
      </c>
      <c r="E79" s="214">
        <v>10</v>
      </c>
      <c r="F79" s="138">
        <f t="shared" si="5"/>
        <v>0</v>
      </c>
    </row>
    <row r="80" spans="1:6" x14ac:dyDescent="0.25">
      <c r="A80" s="23" t="s">
        <v>66</v>
      </c>
      <c r="B80" s="24" t="s">
        <v>67</v>
      </c>
      <c r="C80" s="25" t="s">
        <v>2</v>
      </c>
      <c r="D80" s="84">
        <f>+'BPU Presta complémentaires'!D77</f>
        <v>0</v>
      </c>
      <c r="E80" s="214">
        <v>10</v>
      </c>
      <c r="F80" s="138">
        <f t="shared" si="5"/>
        <v>0</v>
      </c>
    </row>
    <row r="81" spans="1:6" x14ac:dyDescent="0.25">
      <c r="A81" s="23" t="s">
        <v>68</v>
      </c>
      <c r="B81" s="24" t="s">
        <v>347</v>
      </c>
      <c r="C81" s="25" t="s">
        <v>2</v>
      </c>
      <c r="D81" s="84">
        <f>+'BPU Presta complémentaires'!D78</f>
        <v>0</v>
      </c>
      <c r="E81" s="214">
        <v>10</v>
      </c>
      <c r="F81" s="138">
        <f t="shared" si="5"/>
        <v>0</v>
      </c>
    </row>
    <row r="82" spans="1:6" x14ac:dyDescent="0.25">
      <c r="A82" s="23" t="s">
        <v>70</v>
      </c>
      <c r="B82" s="24" t="s">
        <v>348</v>
      </c>
      <c r="C82" s="25" t="s">
        <v>2</v>
      </c>
      <c r="D82" s="84">
        <f>+'BPU Presta complémentaires'!D79</f>
        <v>0</v>
      </c>
      <c r="E82" s="214">
        <v>10</v>
      </c>
      <c r="F82" s="138">
        <f t="shared" si="5"/>
        <v>0</v>
      </c>
    </row>
    <row r="83" spans="1:6" x14ac:dyDescent="0.25">
      <c r="A83" s="23" t="s">
        <v>350</v>
      </c>
      <c r="B83" s="24" t="s">
        <v>71</v>
      </c>
      <c r="C83" s="25" t="s">
        <v>2</v>
      </c>
      <c r="D83" s="84">
        <f>+'BPU Presta complémentaires'!D80</f>
        <v>0</v>
      </c>
      <c r="E83" s="214">
        <v>10</v>
      </c>
      <c r="F83" s="138">
        <f t="shared" si="5"/>
        <v>0</v>
      </c>
    </row>
    <row r="84" spans="1:6" x14ac:dyDescent="0.25">
      <c r="A84" s="23" t="s">
        <v>351</v>
      </c>
      <c r="B84" s="24" t="s">
        <v>69</v>
      </c>
      <c r="C84" s="25" t="s">
        <v>2</v>
      </c>
      <c r="D84" s="84">
        <f>+'BPU Presta complémentaires'!D81</f>
        <v>0</v>
      </c>
      <c r="E84" s="214">
        <v>10</v>
      </c>
      <c r="F84" s="138">
        <f t="shared" si="5"/>
        <v>0</v>
      </c>
    </row>
    <row r="85" spans="1:6" x14ac:dyDescent="0.25">
      <c r="A85" s="23" t="s">
        <v>352</v>
      </c>
      <c r="B85" s="24" t="s">
        <v>356</v>
      </c>
      <c r="C85" s="25" t="s">
        <v>2</v>
      </c>
      <c r="D85" s="84">
        <f>+'BPU Presta complémentaires'!D82</f>
        <v>0</v>
      </c>
      <c r="E85" s="214">
        <v>10</v>
      </c>
      <c r="F85" s="138">
        <f t="shared" si="5"/>
        <v>0</v>
      </c>
    </row>
    <row r="86" spans="1:6" x14ac:dyDescent="0.25">
      <c r="A86" s="42" t="s">
        <v>34</v>
      </c>
      <c r="B86" s="43" t="s">
        <v>72</v>
      </c>
      <c r="C86" s="27"/>
      <c r="D86" s="27"/>
      <c r="E86" s="215"/>
      <c r="F86" s="103"/>
    </row>
    <row r="87" spans="1:6" x14ac:dyDescent="0.25">
      <c r="A87" s="23" t="s">
        <v>73</v>
      </c>
      <c r="B87" s="24" t="s">
        <v>74</v>
      </c>
      <c r="C87" s="25" t="s">
        <v>2</v>
      </c>
      <c r="D87" s="84">
        <f>+'BPU Presta complémentaires'!D84</f>
        <v>0</v>
      </c>
      <c r="E87" s="214">
        <v>5</v>
      </c>
      <c r="F87" s="138">
        <f t="shared" si="5"/>
        <v>0</v>
      </c>
    </row>
    <row r="88" spans="1:6" x14ac:dyDescent="0.25">
      <c r="A88" s="23" t="s">
        <v>75</v>
      </c>
      <c r="B88" s="24" t="s">
        <v>56</v>
      </c>
      <c r="C88" s="25" t="s">
        <v>2</v>
      </c>
      <c r="D88" s="84">
        <f>+'BPU Presta complémentaires'!D85</f>
        <v>0</v>
      </c>
      <c r="E88" s="214">
        <v>5</v>
      </c>
      <c r="F88" s="138">
        <f t="shared" si="5"/>
        <v>0</v>
      </c>
    </row>
    <row r="89" spans="1:6" x14ac:dyDescent="0.25">
      <c r="A89" s="23" t="s">
        <v>76</v>
      </c>
      <c r="B89" s="24" t="s">
        <v>58</v>
      </c>
      <c r="C89" s="25" t="s">
        <v>2</v>
      </c>
      <c r="D89" s="84">
        <f>+'BPU Presta complémentaires'!D86</f>
        <v>0</v>
      </c>
      <c r="E89" s="214">
        <v>5</v>
      </c>
      <c r="F89" s="138">
        <f t="shared" si="5"/>
        <v>0</v>
      </c>
    </row>
    <row r="90" spans="1:6" x14ac:dyDescent="0.25">
      <c r="A90" s="23" t="s">
        <v>77</v>
      </c>
      <c r="B90" s="24" t="s">
        <v>235</v>
      </c>
      <c r="C90" s="25" t="s">
        <v>2</v>
      </c>
      <c r="D90" s="84">
        <f>+'BPU Presta complémentaires'!D87</f>
        <v>0</v>
      </c>
      <c r="E90" s="214">
        <v>5</v>
      </c>
      <c r="F90" s="138">
        <f t="shared" si="5"/>
        <v>0</v>
      </c>
    </row>
    <row r="91" spans="1:6" x14ac:dyDescent="0.25">
      <c r="A91" s="23" t="s">
        <v>78</v>
      </c>
      <c r="B91" s="24" t="s">
        <v>79</v>
      </c>
      <c r="C91" s="25" t="s">
        <v>2</v>
      </c>
      <c r="D91" s="84">
        <f>+'BPU Presta complémentaires'!D88</f>
        <v>0</v>
      </c>
      <c r="E91" s="214">
        <v>5</v>
      </c>
      <c r="F91" s="138">
        <f t="shared" si="5"/>
        <v>0</v>
      </c>
    </row>
    <row r="92" spans="1:6" x14ac:dyDescent="0.25">
      <c r="A92" s="23" t="s">
        <v>327</v>
      </c>
      <c r="B92" s="24" t="s">
        <v>326</v>
      </c>
      <c r="C92" s="25" t="s">
        <v>2</v>
      </c>
      <c r="D92" s="84">
        <f>+'BPU Presta complémentaires'!D89</f>
        <v>0</v>
      </c>
      <c r="E92" s="214">
        <v>5</v>
      </c>
      <c r="F92" s="138">
        <f t="shared" si="5"/>
        <v>0</v>
      </c>
    </row>
    <row r="93" spans="1:6" x14ac:dyDescent="0.25">
      <c r="A93" s="42" t="s">
        <v>36</v>
      </c>
      <c r="B93" s="43" t="s">
        <v>349</v>
      </c>
      <c r="C93" s="27"/>
      <c r="D93" s="27"/>
      <c r="E93" s="215"/>
      <c r="F93" s="103"/>
    </row>
    <row r="94" spans="1:6" x14ac:dyDescent="0.25">
      <c r="A94" s="23" t="s">
        <v>80</v>
      </c>
      <c r="B94" s="24" t="s">
        <v>81</v>
      </c>
      <c r="C94" s="25" t="s">
        <v>2</v>
      </c>
      <c r="D94" s="84">
        <f>+'BPU Presta complémentaires'!D91</f>
        <v>0</v>
      </c>
      <c r="E94" s="214">
        <v>5</v>
      </c>
      <c r="F94" s="138">
        <f t="shared" si="5"/>
        <v>0</v>
      </c>
    </row>
    <row r="95" spans="1:6" x14ac:dyDescent="0.25">
      <c r="A95" s="23" t="s">
        <v>82</v>
      </c>
      <c r="B95" s="24" t="s">
        <v>83</v>
      </c>
      <c r="C95" s="25" t="s">
        <v>2</v>
      </c>
      <c r="D95" s="84">
        <f>+'BPU Presta complémentaires'!D92</f>
        <v>0</v>
      </c>
      <c r="E95" s="214">
        <v>5</v>
      </c>
      <c r="F95" s="138">
        <f t="shared" si="5"/>
        <v>0</v>
      </c>
    </row>
    <row r="96" spans="1:6" x14ac:dyDescent="0.25">
      <c r="A96" s="23" t="s">
        <v>236</v>
      </c>
      <c r="B96" s="24" t="s">
        <v>353</v>
      </c>
      <c r="C96" s="25" t="s">
        <v>2</v>
      </c>
      <c r="D96" s="84">
        <f>+'BPU Presta complémentaires'!D93</f>
        <v>0</v>
      </c>
      <c r="E96" s="214">
        <v>5</v>
      </c>
      <c r="F96" s="138">
        <f t="shared" si="5"/>
        <v>0</v>
      </c>
    </row>
    <row r="97" spans="1:6" x14ac:dyDescent="0.25">
      <c r="A97" s="23" t="s">
        <v>237</v>
      </c>
      <c r="B97" s="24" t="s">
        <v>395</v>
      </c>
      <c r="C97" s="25" t="s">
        <v>2</v>
      </c>
      <c r="D97" s="84">
        <f>+'BPU Presta complémentaires'!D94</f>
        <v>0</v>
      </c>
      <c r="E97" s="214">
        <v>5</v>
      </c>
      <c r="F97" s="138">
        <f t="shared" si="5"/>
        <v>0</v>
      </c>
    </row>
    <row r="98" spans="1:6" x14ac:dyDescent="0.25">
      <c r="A98" s="23" t="s">
        <v>239</v>
      </c>
      <c r="B98" s="24" t="s">
        <v>238</v>
      </c>
      <c r="C98" s="25" t="s">
        <v>2</v>
      </c>
      <c r="D98" s="84">
        <f>+'BPU Presta complémentaires'!D95</f>
        <v>0</v>
      </c>
      <c r="E98" s="214">
        <v>5</v>
      </c>
      <c r="F98" s="138">
        <f t="shared" si="5"/>
        <v>0</v>
      </c>
    </row>
    <row r="99" spans="1:6" x14ac:dyDescent="0.25">
      <c r="A99" s="23" t="s">
        <v>241</v>
      </c>
      <c r="B99" s="24" t="s">
        <v>240</v>
      </c>
      <c r="C99" s="25" t="s">
        <v>2</v>
      </c>
      <c r="D99" s="84">
        <f>+'BPU Presta complémentaires'!D96</f>
        <v>0</v>
      </c>
      <c r="E99" s="214">
        <v>5</v>
      </c>
      <c r="F99" s="138">
        <f t="shared" si="5"/>
        <v>0</v>
      </c>
    </row>
    <row r="100" spans="1:6" x14ac:dyDescent="0.25">
      <c r="A100" s="23" t="s">
        <v>354</v>
      </c>
      <c r="B100" s="24" t="s">
        <v>242</v>
      </c>
      <c r="C100" s="25" t="s">
        <v>2</v>
      </c>
      <c r="D100" s="84">
        <f>+'BPU Presta complémentaires'!D97</f>
        <v>0</v>
      </c>
      <c r="E100" s="214">
        <v>5</v>
      </c>
      <c r="F100" s="138">
        <f t="shared" si="5"/>
        <v>0</v>
      </c>
    </row>
    <row r="101" spans="1:6" x14ac:dyDescent="0.25">
      <c r="A101" s="42" t="s">
        <v>38</v>
      </c>
      <c r="B101" s="43" t="s">
        <v>84</v>
      </c>
      <c r="C101" s="27"/>
      <c r="D101" s="27"/>
      <c r="E101" s="215"/>
      <c r="F101" s="103"/>
    </row>
    <row r="102" spans="1:6" x14ac:dyDescent="0.25">
      <c r="A102" s="23" t="s">
        <v>85</v>
      </c>
      <c r="B102" s="24" t="s">
        <v>86</v>
      </c>
      <c r="C102" s="25" t="s">
        <v>2</v>
      </c>
      <c r="D102" s="84">
        <f>+'BPU Presta complémentaires'!D99</f>
        <v>0</v>
      </c>
      <c r="E102" s="214">
        <v>10</v>
      </c>
      <c r="F102" s="138">
        <f t="shared" si="5"/>
        <v>0</v>
      </c>
    </row>
    <row r="103" spans="1:6" x14ac:dyDescent="0.25">
      <c r="A103" s="23" t="s">
        <v>87</v>
      </c>
      <c r="B103" s="24" t="s">
        <v>88</v>
      </c>
      <c r="C103" s="25" t="s">
        <v>2</v>
      </c>
      <c r="D103" s="84">
        <f>+'BPU Presta complémentaires'!D100</f>
        <v>0</v>
      </c>
      <c r="E103" s="214">
        <v>10</v>
      </c>
      <c r="F103" s="138">
        <f t="shared" si="5"/>
        <v>0</v>
      </c>
    </row>
    <row r="104" spans="1:6" x14ac:dyDescent="0.25">
      <c r="A104" s="23" t="s">
        <v>89</v>
      </c>
      <c r="B104" s="24" t="s">
        <v>90</v>
      </c>
      <c r="C104" s="25" t="s">
        <v>2</v>
      </c>
      <c r="D104" s="84">
        <f>+'BPU Presta complémentaires'!D101</f>
        <v>0</v>
      </c>
      <c r="E104" s="214">
        <v>10</v>
      </c>
      <c r="F104" s="138">
        <f t="shared" si="5"/>
        <v>0</v>
      </c>
    </row>
    <row r="105" spans="1:6" x14ac:dyDescent="0.25">
      <c r="A105" s="42" t="s">
        <v>91</v>
      </c>
      <c r="B105" s="43" t="s">
        <v>92</v>
      </c>
      <c r="C105" s="27"/>
      <c r="D105" s="27"/>
      <c r="E105" s="215"/>
      <c r="F105" s="103"/>
    </row>
    <row r="106" spans="1:6" x14ac:dyDescent="0.25">
      <c r="A106" s="23" t="s">
        <v>93</v>
      </c>
      <c r="B106" s="24" t="s">
        <v>94</v>
      </c>
      <c r="C106" s="25" t="s">
        <v>2</v>
      </c>
      <c r="D106" s="84">
        <f>+'BPU Presta complémentaires'!D103</f>
        <v>0</v>
      </c>
      <c r="E106" s="214">
        <v>10</v>
      </c>
      <c r="F106" s="138">
        <f t="shared" si="5"/>
        <v>0</v>
      </c>
    </row>
    <row r="107" spans="1:6" x14ac:dyDescent="0.25">
      <c r="A107" s="23" t="s">
        <v>95</v>
      </c>
      <c r="B107" s="24" t="s">
        <v>90</v>
      </c>
      <c r="C107" s="25" t="s">
        <v>2</v>
      </c>
      <c r="D107" s="84">
        <f>+'BPU Presta complémentaires'!D104</f>
        <v>0</v>
      </c>
      <c r="E107" s="214">
        <v>10</v>
      </c>
      <c r="F107" s="138">
        <f t="shared" si="5"/>
        <v>0</v>
      </c>
    </row>
    <row r="108" spans="1:6" x14ac:dyDescent="0.25">
      <c r="A108" s="42" t="s">
        <v>96</v>
      </c>
      <c r="B108" s="43" t="s">
        <v>97</v>
      </c>
      <c r="C108" s="27"/>
      <c r="D108" s="27"/>
      <c r="E108" s="215"/>
      <c r="F108" s="103"/>
    </row>
    <row r="109" spans="1:6" x14ac:dyDescent="0.25">
      <c r="A109" s="23" t="s">
        <v>98</v>
      </c>
      <c r="B109" s="24" t="s">
        <v>99</v>
      </c>
      <c r="C109" s="25" t="s">
        <v>2</v>
      </c>
      <c r="D109" s="84">
        <f>+'BPU Presta complémentaires'!D106</f>
        <v>0</v>
      </c>
      <c r="E109" s="214">
        <v>5</v>
      </c>
      <c r="F109" s="138">
        <f t="shared" si="5"/>
        <v>0</v>
      </c>
    </row>
    <row r="110" spans="1:6" x14ac:dyDescent="0.25">
      <c r="A110" s="42" t="s">
        <v>100</v>
      </c>
      <c r="B110" s="43" t="s">
        <v>101</v>
      </c>
      <c r="C110" s="27"/>
      <c r="D110" s="27"/>
      <c r="E110" s="215"/>
      <c r="F110" s="103"/>
    </row>
    <row r="111" spans="1:6" x14ac:dyDescent="0.25">
      <c r="A111" s="23" t="s">
        <v>102</v>
      </c>
      <c r="B111" s="24" t="s">
        <v>103</v>
      </c>
      <c r="C111" s="25" t="s">
        <v>2</v>
      </c>
      <c r="D111" s="84">
        <f>+'BPU Presta complémentaires'!D108</f>
        <v>0</v>
      </c>
      <c r="E111" s="214">
        <v>5</v>
      </c>
      <c r="F111" s="138">
        <f t="shared" ref="F111:F112" si="6">+E111*D111</f>
        <v>0</v>
      </c>
    </row>
    <row r="112" spans="1:6" x14ac:dyDescent="0.25">
      <c r="A112" s="23" t="s">
        <v>243</v>
      </c>
      <c r="B112" s="24" t="s">
        <v>244</v>
      </c>
      <c r="C112" s="25" t="s">
        <v>2</v>
      </c>
      <c r="D112" s="84">
        <f>+'BPU Presta complémentaires'!D109</f>
        <v>0</v>
      </c>
      <c r="E112" s="214">
        <v>5</v>
      </c>
      <c r="F112" s="138">
        <f t="shared" si="6"/>
        <v>0</v>
      </c>
    </row>
    <row r="113" spans="1:6" x14ac:dyDescent="0.25">
      <c r="A113" s="42" t="s">
        <v>104</v>
      </c>
      <c r="B113" s="43" t="s">
        <v>105</v>
      </c>
      <c r="C113" s="27"/>
      <c r="D113" s="27"/>
      <c r="E113" s="215"/>
      <c r="F113" s="103"/>
    </row>
    <row r="114" spans="1:6" x14ac:dyDescent="0.25">
      <c r="A114" s="23" t="s">
        <v>106</v>
      </c>
      <c r="B114" s="24" t="s">
        <v>107</v>
      </c>
      <c r="C114" s="25" t="s">
        <v>2</v>
      </c>
      <c r="D114" s="84">
        <f>+'BPU Presta complémentaires'!D111</f>
        <v>0</v>
      </c>
      <c r="E114" s="214">
        <v>5</v>
      </c>
      <c r="F114" s="138">
        <f t="shared" ref="F114:F141" si="7">+E114*D114</f>
        <v>0</v>
      </c>
    </row>
    <row r="115" spans="1:6" x14ac:dyDescent="0.25">
      <c r="A115" s="23" t="s">
        <v>108</v>
      </c>
      <c r="B115" s="24" t="s">
        <v>109</v>
      </c>
      <c r="C115" s="25" t="s">
        <v>2</v>
      </c>
      <c r="D115" s="84">
        <f>+'BPU Presta complémentaires'!D112</f>
        <v>0</v>
      </c>
      <c r="E115" s="214">
        <v>5</v>
      </c>
      <c r="F115" s="138">
        <f t="shared" si="7"/>
        <v>0</v>
      </c>
    </row>
    <row r="116" spans="1:6" x14ac:dyDescent="0.25">
      <c r="A116" s="23" t="s">
        <v>110</v>
      </c>
      <c r="B116" s="24" t="s">
        <v>111</v>
      </c>
      <c r="C116" s="25" t="s">
        <v>2</v>
      </c>
      <c r="D116" s="84">
        <f>+'BPU Presta complémentaires'!D113</f>
        <v>0</v>
      </c>
      <c r="E116" s="214">
        <v>5</v>
      </c>
      <c r="F116" s="138">
        <f t="shared" si="7"/>
        <v>0</v>
      </c>
    </row>
    <row r="117" spans="1:6" x14ac:dyDescent="0.25">
      <c r="A117" s="23" t="s">
        <v>112</v>
      </c>
      <c r="B117" s="24" t="s">
        <v>113</v>
      </c>
      <c r="C117" s="25" t="s">
        <v>2</v>
      </c>
      <c r="D117" s="84">
        <f>+'BPU Presta complémentaires'!D114</f>
        <v>0</v>
      </c>
      <c r="E117" s="214">
        <v>10</v>
      </c>
      <c r="F117" s="138">
        <f t="shared" si="7"/>
        <v>0</v>
      </c>
    </row>
    <row r="118" spans="1:6" x14ac:dyDescent="0.25">
      <c r="A118" s="23" t="s">
        <v>114</v>
      </c>
      <c r="B118" s="24" t="s">
        <v>115</v>
      </c>
      <c r="C118" s="25" t="s">
        <v>2</v>
      </c>
      <c r="D118" s="84">
        <f>+'BPU Presta complémentaires'!D115</f>
        <v>0</v>
      </c>
      <c r="E118" s="214">
        <v>10</v>
      </c>
      <c r="F118" s="138">
        <f t="shared" si="7"/>
        <v>0</v>
      </c>
    </row>
    <row r="119" spans="1:6" x14ac:dyDescent="0.25">
      <c r="A119" s="23" t="s">
        <v>116</v>
      </c>
      <c r="B119" s="24" t="s">
        <v>117</v>
      </c>
      <c r="C119" s="25" t="s">
        <v>2</v>
      </c>
      <c r="D119" s="84">
        <f>+'BPU Presta complémentaires'!D116</f>
        <v>0</v>
      </c>
      <c r="E119" s="214">
        <v>10</v>
      </c>
      <c r="F119" s="138">
        <f t="shared" si="7"/>
        <v>0</v>
      </c>
    </row>
    <row r="120" spans="1:6" x14ac:dyDescent="0.25">
      <c r="A120" s="23" t="s">
        <v>118</v>
      </c>
      <c r="B120" s="24" t="s">
        <v>119</v>
      </c>
      <c r="C120" s="25" t="s">
        <v>2</v>
      </c>
      <c r="D120" s="84">
        <f>+'BPU Presta complémentaires'!D117</f>
        <v>0</v>
      </c>
      <c r="E120" s="214">
        <v>10</v>
      </c>
      <c r="F120" s="138">
        <f t="shared" si="7"/>
        <v>0</v>
      </c>
    </row>
    <row r="121" spans="1:6" x14ac:dyDescent="0.25">
      <c r="A121" s="23" t="s">
        <v>120</v>
      </c>
      <c r="B121" s="24" t="s">
        <v>121</v>
      </c>
      <c r="C121" s="25" t="s">
        <v>2</v>
      </c>
      <c r="D121" s="84">
        <f>+'BPU Presta complémentaires'!D118</f>
        <v>0</v>
      </c>
      <c r="E121" s="214">
        <v>10</v>
      </c>
      <c r="F121" s="138">
        <f t="shared" si="7"/>
        <v>0</v>
      </c>
    </row>
    <row r="122" spans="1:6" x14ac:dyDescent="0.25">
      <c r="A122" s="23" t="s">
        <v>122</v>
      </c>
      <c r="B122" s="24" t="s">
        <v>123</v>
      </c>
      <c r="C122" s="25" t="s">
        <v>2</v>
      </c>
      <c r="D122" s="84">
        <f>+'BPU Presta complémentaires'!D119</f>
        <v>0</v>
      </c>
      <c r="E122" s="214">
        <v>10</v>
      </c>
      <c r="F122" s="138">
        <f t="shared" si="7"/>
        <v>0</v>
      </c>
    </row>
    <row r="123" spans="1:6" x14ac:dyDescent="0.25">
      <c r="A123" s="23" t="s">
        <v>124</v>
      </c>
      <c r="B123" s="24" t="s">
        <v>125</v>
      </c>
      <c r="C123" s="25" t="s">
        <v>2</v>
      </c>
      <c r="D123" s="84">
        <f>+'BPU Presta complémentaires'!D120</f>
        <v>0</v>
      </c>
      <c r="E123" s="214">
        <v>10</v>
      </c>
      <c r="F123" s="138">
        <f t="shared" si="7"/>
        <v>0</v>
      </c>
    </row>
    <row r="124" spans="1:6" x14ac:dyDescent="0.25">
      <c r="A124" s="23" t="s">
        <v>126</v>
      </c>
      <c r="B124" s="24" t="s">
        <v>127</v>
      </c>
      <c r="C124" s="25" t="s">
        <v>2</v>
      </c>
      <c r="D124" s="84">
        <f>+'BPU Presta complémentaires'!D121</f>
        <v>0</v>
      </c>
      <c r="E124" s="214">
        <v>10</v>
      </c>
      <c r="F124" s="138">
        <f t="shared" si="7"/>
        <v>0</v>
      </c>
    </row>
    <row r="125" spans="1:6" x14ac:dyDescent="0.25">
      <c r="A125" s="23" t="s">
        <v>128</v>
      </c>
      <c r="B125" s="24" t="s">
        <v>129</v>
      </c>
      <c r="C125" s="25" t="s">
        <v>2</v>
      </c>
      <c r="D125" s="84">
        <f>+'BPU Presta complémentaires'!D122</f>
        <v>0</v>
      </c>
      <c r="E125" s="214">
        <v>10</v>
      </c>
      <c r="F125" s="138">
        <f t="shared" si="7"/>
        <v>0</v>
      </c>
    </row>
    <row r="126" spans="1:6" x14ac:dyDescent="0.25">
      <c r="A126" s="23" t="s">
        <v>130</v>
      </c>
      <c r="B126" s="24" t="s">
        <v>131</v>
      </c>
      <c r="C126" s="25" t="s">
        <v>2</v>
      </c>
      <c r="D126" s="84">
        <f>+'BPU Presta complémentaires'!D123</f>
        <v>0</v>
      </c>
      <c r="E126" s="214">
        <v>10</v>
      </c>
      <c r="F126" s="138">
        <f t="shared" si="7"/>
        <v>0</v>
      </c>
    </row>
    <row r="127" spans="1:6" x14ac:dyDescent="0.25">
      <c r="A127" s="23" t="s">
        <v>132</v>
      </c>
      <c r="B127" s="24" t="s">
        <v>133</v>
      </c>
      <c r="C127" s="25" t="s">
        <v>2</v>
      </c>
      <c r="D127" s="84">
        <f>+'BPU Presta complémentaires'!D124</f>
        <v>0</v>
      </c>
      <c r="E127" s="214">
        <v>10</v>
      </c>
      <c r="F127" s="138">
        <f t="shared" si="7"/>
        <v>0</v>
      </c>
    </row>
    <row r="128" spans="1:6" x14ac:dyDescent="0.25">
      <c r="A128" s="23" t="s">
        <v>134</v>
      </c>
      <c r="B128" s="24" t="s">
        <v>135</v>
      </c>
      <c r="C128" s="25" t="s">
        <v>2</v>
      </c>
      <c r="D128" s="84">
        <f>+'BPU Presta complémentaires'!D125</f>
        <v>0</v>
      </c>
      <c r="E128" s="214">
        <v>10</v>
      </c>
      <c r="F128" s="138">
        <f t="shared" si="7"/>
        <v>0</v>
      </c>
    </row>
    <row r="129" spans="1:6" x14ac:dyDescent="0.25">
      <c r="A129" s="23" t="s">
        <v>136</v>
      </c>
      <c r="B129" s="24" t="s">
        <v>137</v>
      </c>
      <c r="C129" s="25" t="s">
        <v>2</v>
      </c>
      <c r="D129" s="84">
        <f>+'BPU Presta complémentaires'!D126</f>
        <v>0</v>
      </c>
      <c r="E129" s="214">
        <v>10</v>
      </c>
      <c r="F129" s="138">
        <f t="shared" si="7"/>
        <v>0</v>
      </c>
    </row>
    <row r="130" spans="1:6" x14ac:dyDescent="0.25">
      <c r="A130" s="23" t="s">
        <v>138</v>
      </c>
      <c r="B130" s="24" t="s">
        <v>139</v>
      </c>
      <c r="C130" s="25" t="s">
        <v>2</v>
      </c>
      <c r="D130" s="84">
        <f>+'BPU Presta complémentaires'!D127</f>
        <v>0</v>
      </c>
      <c r="E130" s="214">
        <v>10</v>
      </c>
      <c r="F130" s="138">
        <f t="shared" si="7"/>
        <v>0</v>
      </c>
    </row>
    <row r="131" spans="1:6" x14ac:dyDescent="0.25">
      <c r="A131" s="23" t="s">
        <v>140</v>
      </c>
      <c r="B131" s="24" t="s">
        <v>141</v>
      </c>
      <c r="C131" s="25" t="s">
        <v>2</v>
      </c>
      <c r="D131" s="84">
        <f>+'BPU Presta complémentaires'!D128</f>
        <v>0</v>
      </c>
      <c r="E131" s="214">
        <v>10</v>
      </c>
      <c r="F131" s="138">
        <f t="shared" si="7"/>
        <v>0</v>
      </c>
    </row>
    <row r="132" spans="1:6" x14ac:dyDescent="0.25">
      <c r="A132" s="23" t="s">
        <v>142</v>
      </c>
      <c r="B132" s="24" t="s">
        <v>143</v>
      </c>
      <c r="C132" s="25" t="s">
        <v>2</v>
      </c>
      <c r="D132" s="84">
        <f>+'BPU Presta complémentaires'!D129</f>
        <v>0</v>
      </c>
      <c r="E132" s="214">
        <v>10</v>
      </c>
      <c r="F132" s="138">
        <f t="shared" si="7"/>
        <v>0</v>
      </c>
    </row>
    <row r="133" spans="1:6" x14ac:dyDescent="0.25">
      <c r="A133" s="23" t="s">
        <v>245</v>
      </c>
      <c r="B133" s="24" t="s">
        <v>246</v>
      </c>
      <c r="C133" s="25" t="s">
        <v>2</v>
      </c>
      <c r="D133" s="84">
        <f>+'BPU Presta complémentaires'!D130</f>
        <v>0</v>
      </c>
      <c r="E133" s="214">
        <v>10</v>
      </c>
      <c r="F133" s="138">
        <f t="shared" si="7"/>
        <v>0</v>
      </c>
    </row>
    <row r="134" spans="1:6" x14ac:dyDescent="0.25">
      <c r="A134" s="23" t="s">
        <v>247</v>
      </c>
      <c r="B134" s="24" t="s">
        <v>248</v>
      </c>
      <c r="C134" s="25" t="s">
        <v>2</v>
      </c>
      <c r="D134" s="84">
        <f>+'BPU Presta complémentaires'!D131</f>
        <v>0</v>
      </c>
      <c r="E134" s="214">
        <v>10</v>
      </c>
      <c r="F134" s="138">
        <f t="shared" si="7"/>
        <v>0</v>
      </c>
    </row>
    <row r="135" spans="1:6" x14ac:dyDescent="0.25">
      <c r="A135" s="23" t="s">
        <v>249</v>
      </c>
      <c r="B135" s="24" t="s">
        <v>250</v>
      </c>
      <c r="C135" s="25" t="s">
        <v>2</v>
      </c>
      <c r="D135" s="84">
        <f>+'BPU Presta complémentaires'!D132</f>
        <v>0</v>
      </c>
      <c r="E135" s="214">
        <v>10</v>
      </c>
      <c r="F135" s="138">
        <f t="shared" si="7"/>
        <v>0</v>
      </c>
    </row>
    <row r="136" spans="1:6" x14ac:dyDescent="0.25">
      <c r="A136" s="23" t="s">
        <v>251</v>
      </c>
      <c r="B136" s="24" t="s">
        <v>252</v>
      </c>
      <c r="C136" s="25" t="s">
        <v>2</v>
      </c>
      <c r="D136" s="84">
        <f>+'BPU Presta complémentaires'!D133</f>
        <v>0</v>
      </c>
      <c r="E136" s="214">
        <v>10</v>
      </c>
      <c r="F136" s="138">
        <f t="shared" si="7"/>
        <v>0</v>
      </c>
    </row>
    <row r="137" spans="1:6" x14ac:dyDescent="0.25">
      <c r="A137" s="23" t="s">
        <v>253</v>
      </c>
      <c r="B137" s="24" t="s">
        <v>49</v>
      </c>
      <c r="C137" s="25" t="s">
        <v>2</v>
      </c>
      <c r="D137" s="84">
        <f>+'BPU Presta complémentaires'!D134</f>
        <v>0</v>
      </c>
      <c r="E137" s="214">
        <v>10</v>
      </c>
      <c r="F137" s="138">
        <f t="shared" si="7"/>
        <v>0</v>
      </c>
    </row>
    <row r="138" spans="1:6" x14ac:dyDescent="0.25">
      <c r="A138" s="23" t="s">
        <v>254</v>
      </c>
      <c r="B138" s="24" t="s">
        <v>255</v>
      </c>
      <c r="C138" s="25" t="s">
        <v>2</v>
      </c>
      <c r="D138" s="84">
        <f>+'BPU Presta complémentaires'!D135</f>
        <v>0</v>
      </c>
      <c r="E138" s="214">
        <v>5</v>
      </c>
      <c r="F138" s="138">
        <f t="shared" si="7"/>
        <v>0</v>
      </c>
    </row>
    <row r="139" spans="1:6" x14ac:dyDescent="0.25">
      <c r="A139" s="23" t="s">
        <v>256</v>
      </c>
      <c r="B139" s="24" t="s">
        <v>257</v>
      </c>
      <c r="C139" s="25" t="s">
        <v>2</v>
      </c>
      <c r="D139" s="84">
        <f>+'BPU Presta complémentaires'!D136</f>
        <v>0</v>
      </c>
      <c r="E139" s="214">
        <v>5</v>
      </c>
      <c r="F139" s="138">
        <f t="shared" si="7"/>
        <v>0</v>
      </c>
    </row>
    <row r="140" spans="1:6" x14ac:dyDescent="0.25">
      <c r="A140" s="23" t="s">
        <v>258</v>
      </c>
      <c r="B140" s="24" t="s">
        <v>259</v>
      </c>
      <c r="C140" s="25" t="s">
        <v>2</v>
      </c>
      <c r="D140" s="84">
        <f>+'BPU Presta complémentaires'!D137</f>
        <v>0</v>
      </c>
      <c r="E140" s="214">
        <v>5</v>
      </c>
      <c r="F140" s="138">
        <f t="shared" si="7"/>
        <v>0</v>
      </c>
    </row>
    <row r="141" spans="1:6" x14ac:dyDescent="0.25">
      <c r="A141" s="23" t="s">
        <v>260</v>
      </c>
      <c r="B141" s="24" t="s">
        <v>261</v>
      </c>
      <c r="C141" s="25" t="s">
        <v>2</v>
      </c>
      <c r="D141" s="84">
        <f>+'BPU Presta complémentaires'!D138</f>
        <v>0</v>
      </c>
      <c r="E141" s="214">
        <v>10</v>
      </c>
      <c r="F141" s="138">
        <f t="shared" si="7"/>
        <v>0</v>
      </c>
    </row>
    <row r="142" spans="1:6" x14ac:dyDescent="0.25">
      <c r="A142" s="42" t="s">
        <v>144</v>
      </c>
      <c r="B142" s="43" t="s">
        <v>145</v>
      </c>
      <c r="C142" s="27"/>
      <c r="D142" s="27"/>
      <c r="E142" s="215"/>
      <c r="F142" s="103"/>
    </row>
    <row r="143" spans="1:6" x14ac:dyDescent="0.25">
      <c r="A143" s="23" t="s">
        <v>146</v>
      </c>
      <c r="B143" s="24" t="s">
        <v>147</v>
      </c>
      <c r="C143" s="25" t="s">
        <v>2</v>
      </c>
      <c r="D143" s="84">
        <f>+'BPU Presta complémentaires'!D140</f>
        <v>0</v>
      </c>
      <c r="E143" s="214">
        <v>5</v>
      </c>
      <c r="F143" s="138">
        <f t="shared" ref="F143:F156" si="8">+E143*D143</f>
        <v>0</v>
      </c>
    </row>
    <row r="144" spans="1:6" x14ac:dyDescent="0.25">
      <c r="A144" s="23" t="s">
        <v>148</v>
      </c>
      <c r="B144" s="24" t="s">
        <v>149</v>
      </c>
      <c r="C144" s="25" t="s">
        <v>2</v>
      </c>
      <c r="D144" s="84">
        <f>+'BPU Presta complémentaires'!D141</f>
        <v>0</v>
      </c>
      <c r="E144" s="214">
        <v>5</v>
      </c>
      <c r="F144" s="138">
        <f t="shared" si="8"/>
        <v>0</v>
      </c>
    </row>
    <row r="145" spans="1:6" x14ac:dyDescent="0.25">
      <c r="A145" s="23" t="s">
        <v>150</v>
      </c>
      <c r="B145" s="24" t="s">
        <v>151</v>
      </c>
      <c r="C145" s="25" t="s">
        <v>2</v>
      </c>
      <c r="D145" s="84">
        <f>+'BPU Presta complémentaires'!D142</f>
        <v>0</v>
      </c>
      <c r="E145" s="214">
        <v>5</v>
      </c>
      <c r="F145" s="138">
        <f t="shared" si="8"/>
        <v>0</v>
      </c>
    </row>
    <row r="146" spans="1:6" x14ac:dyDescent="0.25">
      <c r="A146" s="23" t="s">
        <v>152</v>
      </c>
      <c r="B146" s="24" t="s">
        <v>153</v>
      </c>
      <c r="C146" s="25" t="s">
        <v>2</v>
      </c>
      <c r="D146" s="84">
        <f>+'BPU Presta complémentaires'!D143</f>
        <v>0</v>
      </c>
      <c r="E146" s="214">
        <v>5</v>
      </c>
      <c r="F146" s="138">
        <f t="shared" si="8"/>
        <v>0</v>
      </c>
    </row>
    <row r="147" spans="1:6" x14ac:dyDescent="0.25">
      <c r="A147" s="23" t="s">
        <v>262</v>
      </c>
      <c r="B147" s="24" t="s">
        <v>263</v>
      </c>
      <c r="C147" s="25" t="s">
        <v>2</v>
      </c>
      <c r="D147" s="84">
        <f>+'BPU Presta complémentaires'!D144</f>
        <v>0</v>
      </c>
      <c r="E147" s="214">
        <v>5</v>
      </c>
      <c r="F147" s="138">
        <f t="shared" si="8"/>
        <v>0</v>
      </c>
    </row>
    <row r="148" spans="1:6" x14ac:dyDescent="0.25">
      <c r="A148" s="23" t="s">
        <v>264</v>
      </c>
      <c r="B148" s="24" t="s">
        <v>265</v>
      </c>
      <c r="C148" s="25" t="s">
        <v>2</v>
      </c>
      <c r="D148" s="84">
        <f>+'BPU Presta complémentaires'!D145</f>
        <v>0</v>
      </c>
      <c r="E148" s="214">
        <v>5</v>
      </c>
      <c r="F148" s="138">
        <f t="shared" si="8"/>
        <v>0</v>
      </c>
    </row>
    <row r="149" spans="1:6" x14ac:dyDescent="0.25">
      <c r="A149" s="23" t="s">
        <v>266</v>
      </c>
      <c r="B149" s="24" t="s">
        <v>267</v>
      </c>
      <c r="C149" s="25" t="s">
        <v>2</v>
      </c>
      <c r="D149" s="84">
        <f>+'BPU Presta complémentaires'!D146</f>
        <v>0</v>
      </c>
      <c r="E149" s="214">
        <v>5</v>
      </c>
      <c r="F149" s="138">
        <f t="shared" si="8"/>
        <v>0</v>
      </c>
    </row>
    <row r="150" spans="1:6" x14ac:dyDescent="0.25">
      <c r="A150" s="23" t="s">
        <v>268</v>
      </c>
      <c r="B150" s="24" t="s">
        <v>269</v>
      </c>
      <c r="C150" s="25" t="s">
        <v>2</v>
      </c>
      <c r="D150" s="84">
        <f>+'BPU Presta complémentaires'!D147</f>
        <v>0</v>
      </c>
      <c r="E150" s="214">
        <v>5</v>
      </c>
      <c r="F150" s="138">
        <f t="shared" si="8"/>
        <v>0</v>
      </c>
    </row>
    <row r="151" spans="1:6" x14ac:dyDescent="0.25">
      <c r="A151" s="23" t="s">
        <v>270</v>
      </c>
      <c r="B151" s="24" t="s">
        <v>271</v>
      </c>
      <c r="C151" s="25" t="s">
        <v>2</v>
      </c>
      <c r="D151" s="84">
        <f>+'BPU Presta complémentaires'!D148</f>
        <v>0</v>
      </c>
      <c r="E151" s="214">
        <v>5</v>
      </c>
      <c r="F151" s="138">
        <f t="shared" si="8"/>
        <v>0</v>
      </c>
    </row>
    <row r="152" spans="1:6" x14ac:dyDescent="0.25">
      <c r="A152" s="23" t="s">
        <v>272</v>
      </c>
      <c r="B152" s="24" t="s">
        <v>273</v>
      </c>
      <c r="C152" s="25" t="s">
        <v>2</v>
      </c>
      <c r="D152" s="84">
        <f>+'BPU Presta complémentaires'!D149</f>
        <v>0</v>
      </c>
      <c r="E152" s="214">
        <v>5</v>
      </c>
      <c r="F152" s="138">
        <f t="shared" si="8"/>
        <v>0</v>
      </c>
    </row>
    <row r="153" spans="1:6" x14ac:dyDescent="0.25">
      <c r="A153" s="23" t="s">
        <v>274</v>
      </c>
      <c r="B153" s="24" t="s">
        <v>275</v>
      </c>
      <c r="C153" s="25" t="s">
        <v>2</v>
      </c>
      <c r="D153" s="84">
        <f>+'BPU Presta complémentaires'!D150</f>
        <v>0</v>
      </c>
      <c r="E153" s="214">
        <v>5</v>
      </c>
      <c r="F153" s="138">
        <f t="shared" si="8"/>
        <v>0</v>
      </c>
    </row>
    <row r="154" spans="1:6" x14ac:dyDescent="0.25">
      <c r="A154" s="23" t="s">
        <v>276</v>
      </c>
      <c r="B154" s="24" t="s">
        <v>277</v>
      </c>
      <c r="C154" s="25" t="s">
        <v>2</v>
      </c>
      <c r="D154" s="84">
        <f>+'BPU Presta complémentaires'!D151</f>
        <v>0</v>
      </c>
      <c r="E154" s="214">
        <v>5</v>
      </c>
      <c r="F154" s="138">
        <f t="shared" si="8"/>
        <v>0</v>
      </c>
    </row>
    <row r="155" spans="1:6" x14ac:dyDescent="0.25">
      <c r="A155" s="23" t="s">
        <v>278</v>
      </c>
      <c r="B155" s="24" t="s">
        <v>279</v>
      </c>
      <c r="C155" s="25" t="s">
        <v>2</v>
      </c>
      <c r="D155" s="84">
        <f>+'BPU Presta complémentaires'!D152</f>
        <v>0</v>
      </c>
      <c r="E155" s="214">
        <v>5</v>
      </c>
      <c r="F155" s="138">
        <f t="shared" si="8"/>
        <v>0</v>
      </c>
    </row>
    <row r="156" spans="1:6" x14ac:dyDescent="0.25">
      <c r="A156" s="23" t="s">
        <v>280</v>
      </c>
      <c r="B156" s="24" t="s">
        <v>281</v>
      </c>
      <c r="C156" s="25" t="s">
        <v>2</v>
      </c>
      <c r="D156" s="84">
        <f>+'BPU Presta complémentaires'!D153</f>
        <v>0</v>
      </c>
      <c r="E156" s="214">
        <v>5</v>
      </c>
      <c r="F156" s="138">
        <f t="shared" si="8"/>
        <v>0</v>
      </c>
    </row>
    <row r="157" spans="1:6" x14ac:dyDescent="0.25">
      <c r="A157" s="42" t="s">
        <v>282</v>
      </c>
      <c r="B157" s="43" t="s">
        <v>227</v>
      </c>
      <c r="C157" s="27"/>
      <c r="D157" s="103"/>
      <c r="E157" s="215"/>
      <c r="F157" s="103"/>
    </row>
    <row r="158" spans="1:6" x14ac:dyDescent="0.25">
      <c r="A158" s="23" t="s">
        <v>283</v>
      </c>
      <c r="B158" s="24" t="s">
        <v>284</v>
      </c>
      <c r="C158" s="25" t="s">
        <v>2</v>
      </c>
      <c r="D158" s="84">
        <f>+'BPU Presta complémentaires'!D155</f>
        <v>0</v>
      </c>
      <c r="E158" s="214">
        <v>20</v>
      </c>
      <c r="F158" s="138">
        <f t="shared" ref="F158:F159" si="9">+E158*D158</f>
        <v>0</v>
      </c>
    </row>
    <row r="159" spans="1:6" x14ac:dyDescent="0.25">
      <c r="A159" s="29" t="s">
        <v>285</v>
      </c>
      <c r="B159" s="24" t="s">
        <v>286</v>
      </c>
      <c r="C159" s="30" t="s">
        <v>2</v>
      </c>
      <c r="D159" s="84">
        <f>+'BPU Presta complémentaires'!D156</f>
        <v>0</v>
      </c>
      <c r="E159" s="214">
        <v>15</v>
      </c>
      <c r="F159" s="138">
        <f t="shared" si="9"/>
        <v>0</v>
      </c>
    </row>
    <row r="160" spans="1:6" ht="15.75" thickBot="1" x14ac:dyDescent="0.3">
      <c r="A160" s="31" t="s">
        <v>288</v>
      </c>
      <c r="B160" s="32" t="s">
        <v>289</v>
      </c>
      <c r="C160" s="33" t="s">
        <v>2</v>
      </c>
      <c r="D160" s="86">
        <f>+'BPU Presta complémentaires'!D157</f>
        <v>0</v>
      </c>
      <c r="E160" s="217">
        <v>15</v>
      </c>
      <c r="F160" s="86">
        <f>+D160*E160</f>
        <v>0</v>
      </c>
    </row>
    <row r="161" spans="1:6" ht="21" customHeight="1" thickBot="1" x14ac:dyDescent="0.3">
      <c r="A161" s="58"/>
      <c r="B161" s="59"/>
      <c r="C161" s="54"/>
      <c r="D161" s="60"/>
      <c r="E161" s="220"/>
      <c r="F161" s="136"/>
    </row>
    <row r="162" spans="1:6" ht="53.25" customHeight="1" thickBot="1" x14ac:dyDescent="0.3">
      <c r="A162" s="262" t="s">
        <v>328</v>
      </c>
      <c r="B162" s="263"/>
      <c r="C162" s="263"/>
      <c r="D162" s="140" t="s">
        <v>456</v>
      </c>
      <c r="E162" s="221" t="s">
        <v>334</v>
      </c>
      <c r="F162" s="141" t="s">
        <v>457</v>
      </c>
    </row>
    <row r="163" spans="1:6" x14ac:dyDescent="0.25">
      <c r="A163" s="44" t="s">
        <v>154</v>
      </c>
      <c r="B163" s="45" t="s">
        <v>502</v>
      </c>
      <c r="C163" s="21"/>
      <c r="D163" s="22"/>
      <c r="E163" s="222"/>
      <c r="F163" s="22"/>
    </row>
    <row r="164" spans="1:6" x14ac:dyDescent="0.25">
      <c r="A164" s="23" t="s">
        <v>155</v>
      </c>
      <c r="B164" s="24" t="s">
        <v>501</v>
      </c>
      <c r="C164" s="25" t="s">
        <v>2</v>
      </c>
      <c r="D164" s="84">
        <f>+'BPU Presta complémentaires'!D161</f>
        <v>0</v>
      </c>
      <c r="E164" s="214">
        <v>150</v>
      </c>
      <c r="F164" s="138">
        <f t="shared" ref="F164:F168" si="10">+E164*D164</f>
        <v>0</v>
      </c>
    </row>
    <row r="165" spans="1:6" x14ac:dyDescent="0.25">
      <c r="A165" s="23" t="s">
        <v>156</v>
      </c>
      <c r="B165" s="24" t="s">
        <v>503</v>
      </c>
      <c r="C165" s="25" t="s">
        <v>2</v>
      </c>
      <c r="D165" s="84">
        <f>+'BPU Presta complémentaires'!D162</f>
        <v>0</v>
      </c>
      <c r="E165" s="214">
        <v>30</v>
      </c>
      <c r="F165" s="138">
        <f t="shared" si="10"/>
        <v>0</v>
      </c>
    </row>
    <row r="166" spans="1:6" x14ac:dyDescent="0.25">
      <c r="A166" s="23" t="s">
        <v>157</v>
      </c>
      <c r="B166" s="24" t="s">
        <v>337</v>
      </c>
      <c r="C166" s="25" t="s">
        <v>2</v>
      </c>
      <c r="D166" s="84">
        <f>+'BPU Presta complémentaires'!D163</f>
        <v>0</v>
      </c>
      <c r="E166" s="214">
        <v>1</v>
      </c>
      <c r="F166" s="138">
        <f t="shared" si="10"/>
        <v>0</v>
      </c>
    </row>
    <row r="167" spans="1:6" x14ac:dyDescent="0.25">
      <c r="A167" s="23" t="s">
        <v>158</v>
      </c>
      <c r="B167" s="24" t="s">
        <v>16</v>
      </c>
      <c r="C167" s="25" t="s">
        <v>2</v>
      </c>
      <c r="D167" s="84">
        <f>+'BPU Presta complémentaires'!D164</f>
        <v>0</v>
      </c>
      <c r="E167" s="214">
        <v>2</v>
      </c>
      <c r="F167" s="138">
        <f t="shared" si="10"/>
        <v>0</v>
      </c>
    </row>
    <row r="168" spans="1:6" x14ac:dyDescent="0.25">
      <c r="A168" s="23" t="s">
        <v>159</v>
      </c>
      <c r="B168" s="24" t="s">
        <v>160</v>
      </c>
      <c r="C168" s="25" t="s">
        <v>2</v>
      </c>
      <c r="D168" s="84">
        <f>+'BPU Presta complémentaires'!D165</f>
        <v>0</v>
      </c>
      <c r="E168" s="214">
        <v>1</v>
      </c>
      <c r="F168" s="138">
        <f t="shared" si="10"/>
        <v>0</v>
      </c>
    </row>
    <row r="169" spans="1:6" x14ac:dyDescent="0.25">
      <c r="A169" s="42" t="s">
        <v>161</v>
      </c>
      <c r="B169" s="43" t="s">
        <v>318</v>
      </c>
      <c r="C169" s="34"/>
      <c r="D169" s="28"/>
      <c r="E169" s="223"/>
      <c r="F169" s="28"/>
    </row>
    <row r="170" spans="1:6" x14ac:dyDescent="0.25">
      <c r="A170" s="23" t="s">
        <v>162</v>
      </c>
      <c r="B170" s="24" t="s">
        <v>338</v>
      </c>
      <c r="C170" s="25" t="s">
        <v>2</v>
      </c>
      <c r="D170" s="84">
        <f>+'BPU Presta complémentaires'!D167</f>
        <v>0</v>
      </c>
      <c r="E170" s="214">
        <v>1</v>
      </c>
      <c r="F170" s="138">
        <f t="shared" ref="F170:F178" si="11">+E170*D170</f>
        <v>0</v>
      </c>
    </row>
    <row r="171" spans="1:6" x14ac:dyDescent="0.25">
      <c r="A171" s="23" t="s">
        <v>163</v>
      </c>
      <c r="B171" s="24" t="s">
        <v>168</v>
      </c>
      <c r="C171" s="25" t="s">
        <v>2</v>
      </c>
      <c r="D171" s="84">
        <f>+'BPU Presta complémentaires'!D168</f>
        <v>0</v>
      </c>
      <c r="E171" s="214">
        <v>1</v>
      </c>
      <c r="F171" s="138">
        <f t="shared" si="11"/>
        <v>0</v>
      </c>
    </row>
    <row r="172" spans="1:6" x14ac:dyDescent="0.25">
      <c r="A172" s="23" t="s">
        <v>164</v>
      </c>
      <c r="B172" s="24" t="s">
        <v>339</v>
      </c>
      <c r="C172" s="25" t="s">
        <v>2</v>
      </c>
      <c r="D172" s="84">
        <f>+'BPU Presta complémentaires'!D169</f>
        <v>0</v>
      </c>
      <c r="E172" s="214">
        <v>1</v>
      </c>
      <c r="F172" s="138">
        <f t="shared" si="11"/>
        <v>0</v>
      </c>
    </row>
    <row r="173" spans="1:6" x14ac:dyDescent="0.25">
      <c r="A173" s="23" t="s">
        <v>165</v>
      </c>
      <c r="B173" s="24" t="s">
        <v>169</v>
      </c>
      <c r="C173" s="25" t="s">
        <v>2</v>
      </c>
      <c r="D173" s="84">
        <f>+'BPU Presta complémentaires'!D170</f>
        <v>0</v>
      </c>
      <c r="E173" s="214">
        <v>200</v>
      </c>
      <c r="F173" s="138">
        <f t="shared" si="11"/>
        <v>0</v>
      </c>
    </row>
    <row r="174" spans="1:6" x14ac:dyDescent="0.25">
      <c r="A174" s="23" t="s">
        <v>211</v>
      </c>
      <c r="B174" s="24" t="s">
        <v>170</v>
      </c>
      <c r="C174" s="25" t="s">
        <v>2</v>
      </c>
      <c r="D174" s="84">
        <f>+'BPU Presta complémentaires'!D171</f>
        <v>0</v>
      </c>
      <c r="E174" s="214">
        <v>30</v>
      </c>
      <c r="F174" s="138">
        <f t="shared" si="11"/>
        <v>0</v>
      </c>
    </row>
    <row r="175" spans="1:6" x14ac:dyDescent="0.25">
      <c r="A175" s="23" t="s">
        <v>212</v>
      </c>
      <c r="B175" s="24" t="s">
        <v>320</v>
      </c>
      <c r="C175" s="25" t="s">
        <v>2</v>
      </c>
      <c r="D175" s="84">
        <f>+'BPU Presta complémentaires'!D172</f>
        <v>0</v>
      </c>
      <c r="E175" s="214">
        <v>1</v>
      </c>
      <c r="F175" s="138">
        <f t="shared" si="11"/>
        <v>0</v>
      </c>
    </row>
    <row r="176" spans="1:6" x14ac:dyDescent="0.25">
      <c r="A176" s="23" t="s">
        <v>452</v>
      </c>
      <c r="B176" s="24" t="s">
        <v>321</v>
      </c>
      <c r="C176" s="25" t="s">
        <v>2</v>
      </c>
      <c r="D176" s="84">
        <f>+'BPU Presta complémentaires'!D173</f>
        <v>0</v>
      </c>
      <c r="E176" s="214">
        <v>1</v>
      </c>
      <c r="F176" s="138">
        <f t="shared" si="11"/>
        <v>0</v>
      </c>
    </row>
    <row r="177" spans="1:6" x14ac:dyDescent="0.25">
      <c r="A177" s="23" t="s">
        <v>453</v>
      </c>
      <c r="B177" s="24" t="s">
        <v>322</v>
      </c>
      <c r="C177" s="25" t="s">
        <v>2</v>
      </c>
      <c r="D177" s="84">
        <f>+'BPU Presta complémentaires'!D174</f>
        <v>0</v>
      </c>
      <c r="E177" s="214">
        <v>1</v>
      </c>
      <c r="F177" s="138">
        <f t="shared" si="11"/>
        <v>0</v>
      </c>
    </row>
    <row r="178" spans="1:6" x14ac:dyDescent="0.25">
      <c r="A178" s="23" t="s">
        <v>454</v>
      </c>
      <c r="B178" s="24" t="s">
        <v>451</v>
      </c>
      <c r="C178" s="25" t="s">
        <v>2</v>
      </c>
      <c r="D178" s="84">
        <f>+'BPU Presta complémentaires'!D175</f>
        <v>0</v>
      </c>
      <c r="E178" s="214">
        <v>1</v>
      </c>
      <c r="F178" s="138">
        <f t="shared" si="11"/>
        <v>0</v>
      </c>
    </row>
    <row r="179" spans="1:6" x14ac:dyDescent="0.25">
      <c r="A179" s="42" t="s">
        <v>166</v>
      </c>
      <c r="B179" s="43" t="s">
        <v>319</v>
      </c>
      <c r="C179" s="34"/>
      <c r="D179" s="34"/>
      <c r="E179" s="223"/>
      <c r="F179" s="28"/>
    </row>
    <row r="180" spans="1:6" x14ac:dyDescent="0.25">
      <c r="A180" s="63" t="s">
        <v>167</v>
      </c>
      <c r="B180" s="64" t="s">
        <v>455</v>
      </c>
      <c r="C180" s="65" t="s">
        <v>2</v>
      </c>
      <c r="D180" s="84">
        <f>+'BPU Presta complémentaires'!D177</f>
        <v>0</v>
      </c>
      <c r="E180" s="214">
        <v>1</v>
      </c>
      <c r="F180" s="138">
        <f t="shared" ref="F180:F189" si="12">+E180*D180</f>
        <v>0</v>
      </c>
    </row>
    <row r="181" spans="1:6" s="46" customFormat="1" x14ac:dyDescent="0.25">
      <c r="A181" s="63" t="s">
        <v>167</v>
      </c>
      <c r="B181" s="64" t="s">
        <v>321</v>
      </c>
      <c r="C181" s="65" t="s">
        <v>2</v>
      </c>
      <c r="D181" s="84">
        <f>+'BPU Presta complémentaires'!D178</f>
        <v>0</v>
      </c>
      <c r="E181" s="214">
        <v>1</v>
      </c>
      <c r="F181" s="138">
        <f t="shared" si="12"/>
        <v>0</v>
      </c>
    </row>
    <row r="182" spans="1:6" s="46" customFormat="1" x14ac:dyDescent="0.25">
      <c r="A182" s="42" t="s">
        <v>171</v>
      </c>
      <c r="B182" s="69" t="s">
        <v>434</v>
      </c>
      <c r="C182" s="34"/>
      <c r="D182" s="34"/>
      <c r="E182" s="34"/>
      <c r="F182" s="28"/>
    </row>
    <row r="183" spans="1:6" s="46" customFormat="1" x14ac:dyDescent="0.25">
      <c r="A183" s="23" t="s">
        <v>173</v>
      </c>
      <c r="B183" s="70" t="s">
        <v>169</v>
      </c>
      <c r="C183" s="63" t="s">
        <v>2</v>
      </c>
      <c r="D183" s="84">
        <f>+'BPU Presta complémentaires'!D180</f>
        <v>0</v>
      </c>
      <c r="E183" s="224">
        <v>1</v>
      </c>
      <c r="F183" s="138">
        <f t="shared" si="12"/>
        <v>0</v>
      </c>
    </row>
    <row r="184" spans="1:6" s="46" customFormat="1" x14ac:dyDescent="0.25">
      <c r="A184" s="23" t="s">
        <v>174</v>
      </c>
      <c r="B184" s="70" t="s">
        <v>170</v>
      </c>
      <c r="C184" s="63" t="s">
        <v>2</v>
      </c>
      <c r="D184" s="84">
        <f>+'BPU Presta complémentaires'!D181</f>
        <v>0</v>
      </c>
      <c r="E184" s="224">
        <v>1</v>
      </c>
      <c r="F184" s="138">
        <f t="shared" si="12"/>
        <v>0</v>
      </c>
    </row>
    <row r="185" spans="1:6" s="46" customFormat="1" x14ac:dyDescent="0.25">
      <c r="A185" s="23" t="s">
        <v>357</v>
      </c>
      <c r="B185" s="70" t="s">
        <v>24</v>
      </c>
      <c r="C185" s="63" t="s">
        <v>2</v>
      </c>
      <c r="D185" s="84">
        <f>+'BPU Presta complémentaires'!D182</f>
        <v>0</v>
      </c>
      <c r="E185" s="224">
        <v>1</v>
      </c>
      <c r="F185" s="138">
        <f t="shared" si="12"/>
        <v>0</v>
      </c>
    </row>
    <row r="186" spans="1:6" s="46" customFormat="1" x14ac:dyDescent="0.25">
      <c r="A186" s="23" t="s">
        <v>358</v>
      </c>
      <c r="B186" s="70" t="s">
        <v>25</v>
      </c>
      <c r="C186" s="63" t="s">
        <v>2</v>
      </c>
      <c r="D186" s="84">
        <f>+'BPU Presta complémentaires'!D183</f>
        <v>0</v>
      </c>
      <c r="E186" s="224">
        <v>1</v>
      </c>
      <c r="F186" s="138">
        <f t="shared" si="12"/>
        <v>0</v>
      </c>
    </row>
    <row r="187" spans="1:6" s="46" customFormat="1" x14ac:dyDescent="0.25">
      <c r="A187" s="42">
        <v>4.5</v>
      </c>
      <c r="B187" s="69" t="s">
        <v>396</v>
      </c>
      <c r="C187" s="34"/>
      <c r="D187" s="34"/>
      <c r="E187" s="34"/>
      <c r="F187" s="28"/>
    </row>
    <row r="188" spans="1:6" s="46" customFormat="1" x14ac:dyDescent="0.25">
      <c r="A188" s="63" t="s">
        <v>178</v>
      </c>
      <c r="B188" s="68" t="s">
        <v>10</v>
      </c>
      <c r="C188" s="65" t="s">
        <v>2</v>
      </c>
      <c r="D188" s="84">
        <f>+'BPU Presta complémentaires'!D185</f>
        <v>0</v>
      </c>
      <c r="E188" s="224">
        <v>1</v>
      </c>
      <c r="F188" s="138">
        <f t="shared" si="12"/>
        <v>0</v>
      </c>
    </row>
    <row r="189" spans="1:6" s="46" customFormat="1" x14ac:dyDescent="0.25">
      <c r="A189" s="63" t="s">
        <v>180</v>
      </c>
      <c r="B189" s="68" t="s">
        <v>13</v>
      </c>
      <c r="C189" s="65" t="s">
        <v>2</v>
      </c>
      <c r="D189" s="84">
        <f>+'BPU Presta complémentaires'!D186</f>
        <v>0</v>
      </c>
      <c r="E189" s="224">
        <v>1</v>
      </c>
      <c r="F189" s="138">
        <f t="shared" si="12"/>
        <v>0</v>
      </c>
    </row>
    <row r="190" spans="1:6" x14ac:dyDescent="0.25">
      <c r="A190" s="42" t="s">
        <v>359</v>
      </c>
      <c r="B190" s="43" t="s">
        <v>172</v>
      </c>
      <c r="C190" s="34"/>
      <c r="D190" s="34"/>
      <c r="E190" s="223"/>
      <c r="F190" s="28"/>
    </row>
    <row r="191" spans="1:6" x14ac:dyDescent="0.25">
      <c r="A191" s="23" t="s">
        <v>360</v>
      </c>
      <c r="B191" s="68" t="s">
        <v>168</v>
      </c>
      <c r="C191" s="25" t="s">
        <v>2</v>
      </c>
      <c r="D191" s="84">
        <f>+'BPU Presta complémentaires'!D188</f>
        <v>0</v>
      </c>
      <c r="E191" s="214">
        <v>5</v>
      </c>
      <c r="F191" s="138">
        <f t="shared" ref="F191:F197" si="13">+E191*D191</f>
        <v>0</v>
      </c>
    </row>
    <row r="192" spans="1:6" x14ac:dyDescent="0.25">
      <c r="A192" s="23" t="s">
        <v>361</v>
      </c>
      <c r="B192" s="68" t="s">
        <v>335</v>
      </c>
      <c r="C192" s="25" t="s">
        <v>2</v>
      </c>
      <c r="D192" s="84">
        <f>+'BPU Presta complémentaires'!D189</f>
        <v>0</v>
      </c>
      <c r="E192" s="214">
        <v>1</v>
      </c>
      <c r="F192" s="138">
        <f t="shared" si="13"/>
        <v>0</v>
      </c>
    </row>
    <row r="193" spans="1:6" x14ac:dyDescent="0.25">
      <c r="A193" s="23" t="s">
        <v>479</v>
      </c>
      <c r="B193" s="68" t="s">
        <v>175</v>
      </c>
      <c r="C193" s="25" t="s">
        <v>2</v>
      </c>
      <c r="D193" s="84">
        <f>+'BPU Presta complémentaires'!D190</f>
        <v>0</v>
      </c>
      <c r="E193" s="214">
        <v>75</v>
      </c>
      <c r="F193" s="138">
        <f t="shared" si="13"/>
        <v>0</v>
      </c>
    </row>
    <row r="194" spans="1:6" x14ac:dyDescent="0.25">
      <c r="A194" s="23" t="s">
        <v>480</v>
      </c>
      <c r="B194" s="68" t="s">
        <v>230</v>
      </c>
      <c r="C194" s="25" t="s">
        <v>2</v>
      </c>
      <c r="D194" s="84">
        <f>+'BPU Presta complémentaires'!D191</f>
        <v>0</v>
      </c>
      <c r="E194" s="214">
        <v>1</v>
      </c>
      <c r="F194" s="138">
        <f t="shared" si="13"/>
        <v>0</v>
      </c>
    </row>
    <row r="195" spans="1:6" x14ac:dyDescent="0.25">
      <c r="A195" s="23" t="s">
        <v>481</v>
      </c>
      <c r="B195" s="68" t="s">
        <v>170</v>
      </c>
      <c r="C195" s="25" t="s">
        <v>2</v>
      </c>
      <c r="D195" s="84">
        <f>+'BPU Presta complémentaires'!D192</f>
        <v>0</v>
      </c>
      <c r="E195" s="214">
        <v>1</v>
      </c>
      <c r="F195" s="138">
        <f t="shared" si="13"/>
        <v>0</v>
      </c>
    </row>
    <row r="196" spans="1:6" x14ac:dyDescent="0.25">
      <c r="A196" s="23" t="s">
        <v>482</v>
      </c>
      <c r="B196" s="68" t="s">
        <v>176</v>
      </c>
      <c r="C196" s="25" t="s">
        <v>2</v>
      </c>
      <c r="D196" s="84">
        <f>+'BPU Presta complémentaires'!D193</f>
        <v>0</v>
      </c>
      <c r="E196" s="214">
        <v>1</v>
      </c>
      <c r="F196" s="138">
        <f t="shared" si="13"/>
        <v>0</v>
      </c>
    </row>
    <row r="197" spans="1:6" x14ac:dyDescent="0.25">
      <c r="A197" s="23" t="s">
        <v>483</v>
      </c>
      <c r="B197" s="24" t="s">
        <v>27</v>
      </c>
      <c r="C197" s="25" t="s">
        <v>2</v>
      </c>
      <c r="D197" s="84">
        <f>+'BPU Presta complémentaires'!D194</f>
        <v>0</v>
      </c>
      <c r="E197" s="214">
        <v>1</v>
      </c>
      <c r="F197" s="138">
        <f t="shared" si="13"/>
        <v>0</v>
      </c>
    </row>
    <row r="198" spans="1:6" x14ac:dyDescent="0.25">
      <c r="A198" s="23" t="s">
        <v>495</v>
      </c>
      <c r="B198" s="24" t="s">
        <v>436</v>
      </c>
      <c r="C198" s="25" t="s">
        <v>2</v>
      </c>
      <c r="D198" s="84">
        <f>+'BPU Presta complémentaires'!D195</f>
        <v>0</v>
      </c>
      <c r="E198" s="224">
        <v>5</v>
      </c>
      <c r="F198" s="229"/>
    </row>
    <row r="199" spans="1:6" x14ac:dyDescent="0.25">
      <c r="A199" s="42" t="s">
        <v>362</v>
      </c>
      <c r="B199" s="43" t="s">
        <v>323</v>
      </c>
      <c r="C199" s="34"/>
      <c r="D199" s="34"/>
      <c r="E199" s="223"/>
      <c r="F199" s="28"/>
    </row>
    <row r="200" spans="1:6" s="46" customFormat="1" x14ac:dyDescent="0.25">
      <c r="A200" s="63" t="s">
        <v>363</v>
      </c>
      <c r="B200" s="64" t="s">
        <v>168</v>
      </c>
      <c r="C200" s="65" t="s">
        <v>2</v>
      </c>
      <c r="D200" s="84">
        <f>+'BPU Presta complémentaires'!D197</f>
        <v>0</v>
      </c>
      <c r="E200" s="214">
        <v>5</v>
      </c>
      <c r="F200" s="138">
        <f t="shared" ref="F200:F206" si="14">+E200*D200</f>
        <v>0</v>
      </c>
    </row>
    <row r="201" spans="1:6" s="46" customFormat="1" x14ac:dyDescent="0.25">
      <c r="A201" s="63" t="s">
        <v>364</v>
      </c>
      <c r="B201" s="68" t="s">
        <v>335</v>
      </c>
      <c r="C201" s="65" t="s">
        <v>2</v>
      </c>
      <c r="D201" s="84">
        <f>+'BPU Presta complémentaires'!D198</f>
        <v>0</v>
      </c>
      <c r="E201" s="214">
        <v>1</v>
      </c>
      <c r="F201" s="138">
        <f t="shared" si="14"/>
        <v>0</v>
      </c>
    </row>
    <row r="202" spans="1:6" s="46" customFormat="1" x14ac:dyDescent="0.25">
      <c r="A202" s="63" t="s">
        <v>365</v>
      </c>
      <c r="B202" s="64" t="s">
        <v>175</v>
      </c>
      <c r="C202" s="65" t="s">
        <v>2</v>
      </c>
      <c r="D202" s="84">
        <f>+'BPU Presta complémentaires'!D199</f>
        <v>0</v>
      </c>
      <c r="E202" s="214">
        <v>50</v>
      </c>
      <c r="F202" s="138">
        <f t="shared" si="14"/>
        <v>0</v>
      </c>
    </row>
    <row r="203" spans="1:6" s="46" customFormat="1" x14ac:dyDescent="0.25">
      <c r="A203" s="63" t="s">
        <v>366</v>
      </c>
      <c r="B203" s="68" t="s">
        <v>230</v>
      </c>
      <c r="C203" s="65" t="s">
        <v>2</v>
      </c>
      <c r="D203" s="84">
        <f>+'BPU Presta complémentaires'!D200</f>
        <v>0</v>
      </c>
      <c r="E203" s="214">
        <v>1</v>
      </c>
      <c r="F203" s="138">
        <f t="shared" si="14"/>
        <v>0</v>
      </c>
    </row>
    <row r="204" spans="1:6" s="46" customFormat="1" x14ac:dyDescent="0.25">
      <c r="A204" s="63" t="s">
        <v>367</v>
      </c>
      <c r="B204" s="64" t="s">
        <v>170</v>
      </c>
      <c r="C204" s="65" t="s">
        <v>2</v>
      </c>
      <c r="D204" s="84">
        <f>+'BPU Presta complémentaires'!D201</f>
        <v>0</v>
      </c>
      <c r="E204" s="214">
        <v>1</v>
      </c>
      <c r="F204" s="138">
        <f t="shared" si="14"/>
        <v>0</v>
      </c>
    </row>
    <row r="205" spans="1:6" s="46" customFormat="1" x14ac:dyDescent="0.25">
      <c r="A205" s="63" t="s">
        <v>368</v>
      </c>
      <c r="B205" s="64" t="s">
        <v>176</v>
      </c>
      <c r="C205" s="65" t="s">
        <v>2</v>
      </c>
      <c r="D205" s="84">
        <f>+'BPU Presta complémentaires'!D202</f>
        <v>0</v>
      </c>
      <c r="E205" s="214">
        <v>1</v>
      </c>
      <c r="F205" s="138">
        <f t="shared" si="14"/>
        <v>0</v>
      </c>
    </row>
    <row r="206" spans="1:6" s="46" customFormat="1" x14ac:dyDescent="0.25">
      <c r="A206" s="63" t="s">
        <v>369</v>
      </c>
      <c r="B206" s="64" t="s">
        <v>27</v>
      </c>
      <c r="C206" s="65" t="s">
        <v>2</v>
      </c>
      <c r="D206" s="84">
        <f>+'BPU Presta complémentaires'!D203</f>
        <v>0</v>
      </c>
      <c r="E206" s="214">
        <v>1</v>
      </c>
      <c r="F206" s="138">
        <f t="shared" si="14"/>
        <v>0</v>
      </c>
    </row>
    <row r="207" spans="1:6" x14ac:dyDescent="0.25">
      <c r="A207" s="42" t="s">
        <v>484</v>
      </c>
      <c r="B207" s="43" t="s">
        <v>177</v>
      </c>
      <c r="C207" s="34"/>
      <c r="D207" s="34"/>
      <c r="E207" s="223"/>
      <c r="F207" s="28"/>
    </row>
    <row r="208" spans="1:6" x14ac:dyDescent="0.25">
      <c r="A208" s="23" t="s">
        <v>485</v>
      </c>
      <c r="B208" s="24" t="s">
        <v>179</v>
      </c>
      <c r="C208" s="25" t="s">
        <v>2</v>
      </c>
      <c r="D208" s="84">
        <f>+'BPU Presta complémentaires'!D205</f>
        <v>0</v>
      </c>
      <c r="E208" s="214">
        <v>5</v>
      </c>
      <c r="F208" s="138">
        <f t="shared" ref="F208:F209" si="15">+E208*D208</f>
        <v>0</v>
      </c>
    </row>
    <row r="209" spans="1:6" x14ac:dyDescent="0.25">
      <c r="A209" s="23" t="s">
        <v>486</v>
      </c>
      <c r="B209" s="24" t="s">
        <v>181</v>
      </c>
      <c r="C209" s="25" t="s">
        <v>2</v>
      </c>
      <c r="D209" s="84">
        <f>+'BPU Presta complémentaires'!D206</f>
        <v>0</v>
      </c>
      <c r="E209" s="214">
        <v>5</v>
      </c>
      <c r="F209" s="138">
        <f t="shared" si="15"/>
        <v>0</v>
      </c>
    </row>
    <row r="210" spans="1:6" x14ac:dyDescent="0.25">
      <c r="A210" s="42" t="s">
        <v>487</v>
      </c>
      <c r="B210" s="43" t="s">
        <v>182</v>
      </c>
      <c r="C210" s="34"/>
      <c r="D210" s="34"/>
      <c r="E210" s="223"/>
      <c r="F210" s="28"/>
    </row>
    <row r="211" spans="1:6" x14ac:dyDescent="0.25">
      <c r="A211" s="23" t="s">
        <v>488</v>
      </c>
      <c r="B211" s="24" t="s">
        <v>183</v>
      </c>
      <c r="C211" s="25" t="s">
        <v>2</v>
      </c>
      <c r="D211" s="84">
        <f>+'BPU Presta complémentaires'!D208</f>
        <v>0</v>
      </c>
      <c r="E211" s="214">
        <v>20</v>
      </c>
      <c r="F211" s="138">
        <f t="shared" ref="F211:F216" si="16">+E211*D211</f>
        <v>0</v>
      </c>
    </row>
    <row r="212" spans="1:6" x14ac:dyDescent="0.25">
      <c r="A212" s="23" t="s">
        <v>489</v>
      </c>
      <c r="B212" s="24" t="s">
        <v>184</v>
      </c>
      <c r="C212" s="25" t="s">
        <v>2</v>
      </c>
      <c r="D212" s="84">
        <f>+'BPU Presta complémentaires'!D209</f>
        <v>0</v>
      </c>
      <c r="E212" s="214">
        <v>20</v>
      </c>
      <c r="F212" s="138">
        <f t="shared" si="16"/>
        <v>0</v>
      </c>
    </row>
    <row r="213" spans="1:6" x14ac:dyDescent="0.25">
      <c r="A213" s="23" t="s">
        <v>490</v>
      </c>
      <c r="B213" s="24" t="s">
        <v>185</v>
      </c>
      <c r="C213" s="25" t="s">
        <v>2</v>
      </c>
      <c r="D213" s="84">
        <f>+'BPU Presta complémentaires'!D210</f>
        <v>0</v>
      </c>
      <c r="E213" s="214">
        <v>20</v>
      </c>
      <c r="F213" s="138">
        <f t="shared" si="16"/>
        <v>0</v>
      </c>
    </row>
    <row r="214" spans="1:6" x14ac:dyDescent="0.25">
      <c r="A214" s="23" t="s">
        <v>491</v>
      </c>
      <c r="B214" s="24" t="s">
        <v>186</v>
      </c>
      <c r="C214" s="25" t="s">
        <v>2</v>
      </c>
      <c r="D214" s="84">
        <f>+'BPU Presta complémentaires'!D211</f>
        <v>0</v>
      </c>
      <c r="E214" s="214">
        <v>20</v>
      </c>
      <c r="F214" s="138">
        <f t="shared" si="16"/>
        <v>0</v>
      </c>
    </row>
    <row r="215" spans="1:6" x14ac:dyDescent="0.25">
      <c r="A215" s="23" t="s">
        <v>492</v>
      </c>
      <c r="B215" s="24" t="s">
        <v>187</v>
      </c>
      <c r="C215" s="25" t="s">
        <v>2</v>
      </c>
      <c r="D215" s="84">
        <f>+'BPU Presta complémentaires'!D212</f>
        <v>0</v>
      </c>
      <c r="E215" s="214">
        <v>20</v>
      </c>
      <c r="F215" s="138">
        <f t="shared" si="16"/>
        <v>0</v>
      </c>
    </row>
    <row r="216" spans="1:6" x14ac:dyDescent="0.25">
      <c r="A216" s="23" t="s">
        <v>493</v>
      </c>
      <c r="B216" s="24" t="s">
        <v>188</v>
      </c>
      <c r="C216" s="25" t="s">
        <v>2</v>
      </c>
      <c r="D216" s="84">
        <f>+'BPU Presta complémentaires'!D213</f>
        <v>0</v>
      </c>
      <c r="E216" s="214">
        <v>20</v>
      </c>
      <c r="F216" s="138">
        <f t="shared" si="16"/>
        <v>0</v>
      </c>
    </row>
    <row r="217" spans="1:6" ht="15.75" thickBot="1" x14ac:dyDescent="0.3">
      <c r="A217" s="31" t="s">
        <v>494</v>
      </c>
      <c r="B217" s="32" t="s">
        <v>189</v>
      </c>
      <c r="C217" s="33" t="s">
        <v>2</v>
      </c>
      <c r="D217" s="86">
        <f>+'BPU Presta complémentaires'!D214</f>
        <v>0</v>
      </c>
      <c r="E217" s="217">
        <v>20</v>
      </c>
      <c r="F217" s="86">
        <f>+D217*E217</f>
        <v>0</v>
      </c>
    </row>
    <row r="218" spans="1:6" ht="15.75" thickBot="1" x14ac:dyDescent="0.3">
      <c r="A218" s="56"/>
      <c r="B218" s="48"/>
      <c r="C218" s="47"/>
      <c r="D218" s="57"/>
      <c r="E218" s="220"/>
      <c r="F218" s="135"/>
    </row>
    <row r="219" spans="1:6" ht="46.5" customHeight="1" thickBot="1" x14ac:dyDescent="0.3">
      <c r="A219" s="262" t="s">
        <v>370</v>
      </c>
      <c r="B219" s="263"/>
      <c r="C219" s="263"/>
      <c r="D219" s="140" t="s">
        <v>456</v>
      </c>
      <c r="E219" s="221" t="s">
        <v>334</v>
      </c>
      <c r="F219" s="141" t="s">
        <v>457</v>
      </c>
    </row>
    <row r="220" spans="1:6" x14ac:dyDescent="0.25">
      <c r="A220" s="61" t="s">
        <v>371</v>
      </c>
      <c r="B220" s="43" t="s">
        <v>190</v>
      </c>
      <c r="C220" s="34"/>
      <c r="D220" s="28"/>
      <c r="E220" s="223"/>
      <c r="F220" s="28"/>
    </row>
    <row r="221" spans="1:6" x14ac:dyDescent="0.25">
      <c r="A221" s="23" t="s">
        <v>379</v>
      </c>
      <c r="B221" s="24" t="s">
        <v>191</v>
      </c>
      <c r="C221" s="25" t="s">
        <v>2</v>
      </c>
      <c r="D221" s="84">
        <f>+'BPU Presta complémentaires'!D218</f>
        <v>0</v>
      </c>
      <c r="E221" s="214">
        <v>5</v>
      </c>
      <c r="F221" s="138">
        <f t="shared" ref="F221:F224" si="17">+E221*D221</f>
        <v>0</v>
      </c>
    </row>
    <row r="222" spans="1:6" x14ac:dyDescent="0.25">
      <c r="A222" s="23" t="s">
        <v>380</v>
      </c>
      <c r="B222" s="24" t="s">
        <v>192</v>
      </c>
      <c r="C222" s="25" t="s">
        <v>2</v>
      </c>
      <c r="D222" s="84">
        <f>+'BPU Presta complémentaires'!D219</f>
        <v>0</v>
      </c>
      <c r="E222" s="214">
        <v>5</v>
      </c>
      <c r="F222" s="138">
        <f t="shared" si="17"/>
        <v>0</v>
      </c>
    </row>
    <row r="223" spans="1:6" x14ac:dyDescent="0.25">
      <c r="A223" s="23" t="s">
        <v>381</v>
      </c>
      <c r="B223" s="24" t="s">
        <v>193</v>
      </c>
      <c r="C223" s="25" t="s">
        <v>2</v>
      </c>
      <c r="D223" s="84">
        <f>+'BPU Presta complémentaires'!D220</f>
        <v>0</v>
      </c>
      <c r="E223" s="214">
        <v>5</v>
      </c>
      <c r="F223" s="138">
        <f t="shared" si="17"/>
        <v>0</v>
      </c>
    </row>
    <row r="224" spans="1:6" x14ac:dyDescent="0.25">
      <c r="A224" s="23" t="s">
        <v>382</v>
      </c>
      <c r="B224" s="24" t="s">
        <v>194</v>
      </c>
      <c r="C224" s="25" t="s">
        <v>2</v>
      </c>
      <c r="D224" s="84">
        <f>+'BPU Presta complémentaires'!D221</f>
        <v>0</v>
      </c>
      <c r="E224" s="214">
        <v>5</v>
      </c>
      <c r="F224" s="138">
        <f t="shared" si="17"/>
        <v>0</v>
      </c>
    </row>
    <row r="225" spans="1:7" x14ac:dyDescent="0.25">
      <c r="A225" s="42" t="s">
        <v>378</v>
      </c>
      <c r="B225" s="43" t="s">
        <v>195</v>
      </c>
      <c r="C225" s="34"/>
      <c r="D225" s="34"/>
      <c r="E225" s="223"/>
      <c r="F225" s="28"/>
    </row>
    <row r="226" spans="1:7" x14ac:dyDescent="0.25">
      <c r="A226" s="23" t="s">
        <v>383</v>
      </c>
      <c r="B226" s="24" t="s">
        <v>29</v>
      </c>
      <c r="C226" s="25" t="s">
        <v>2</v>
      </c>
      <c r="D226" s="84">
        <f>+'BPU Presta complémentaires'!D223</f>
        <v>0</v>
      </c>
      <c r="E226" s="214">
        <v>5</v>
      </c>
      <c r="F226" s="138">
        <f t="shared" ref="F226:F231" si="18">+E226*D226</f>
        <v>0</v>
      </c>
      <c r="G226" s="83"/>
    </row>
    <row r="227" spans="1:7" x14ac:dyDescent="0.25">
      <c r="A227" s="23" t="s">
        <v>384</v>
      </c>
      <c r="B227" s="24" t="s">
        <v>31</v>
      </c>
      <c r="C227" s="25" t="s">
        <v>2</v>
      </c>
      <c r="D227" s="84">
        <f>+'BPU Presta complémentaires'!D224</f>
        <v>0</v>
      </c>
      <c r="E227" s="214">
        <v>5</v>
      </c>
      <c r="F227" s="138">
        <f t="shared" si="18"/>
        <v>0</v>
      </c>
      <c r="G227" s="83"/>
    </row>
    <row r="228" spans="1:7" x14ac:dyDescent="0.25">
      <c r="A228" s="23" t="s">
        <v>385</v>
      </c>
      <c r="B228" s="24" t="s">
        <v>33</v>
      </c>
      <c r="C228" s="25" t="s">
        <v>2</v>
      </c>
      <c r="D228" s="84">
        <f>+'BPU Presta complémentaires'!D225</f>
        <v>0</v>
      </c>
      <c r="E228" s="214">
        <v>5</v>
      </c>
      <c r="F228" s="138">
        <f t="shared" si="18"/>
        <v>0</v>
      </c>
      <c r="G228" s="83"/>
    </row>
    <row r="229" spans="1:7" x14ac:dyDescent="0.25">
      <c r="A229" s="23" t="s">
        <v>386</v>
      </c>
      <c r="B229" s="24" t="s">
        <v>35</v>
      </c>
      <c r="C229" s="25" t="s">
        <v>2</v>
      </c>
      <c r="D229" s="84">
        <f>+'BPU Presta complémentaires'!D226</f>
        <v>0</v>
      </c>
      <c r="E229" s="214">
        <v>5</v>
      </c>
      <c r="F229" s="138">
        <f t="shared" si="18"/>
        <v>0</v>
      </c>
      <c r="G229" s="83"/>
    </row>
    <row r="230" spans="1:7" x14ac:dyDescent="0.25">
      <c r="A230" s="23" t="s">
        <v>387</v>
      </c>
      <c r="B230" s="24" t="s">
        <v>37</v>
      </c>
      <c r="C230" s="25" t="s">
        <v>2</v>
      </c>
      <c r="D230" s="84">
        <f>+'BPU Presta complémentaires'!D227</f>
        <v>0</v>
      </c>
      <c r="E230" s="214">
        <v>5</v>
      </c>
      <c r="F230" s="138">
        <f t="shared" si="18"/>
        <v>0</v>
      </c>
      <c r="G230" s="83"/>
    </row>
    <row r="231" spans="1:7" x14ac:dyDescent="0.25">
      <c r="A231" s="23" t="s">
        <v>388</v>
      </c>
      <c r="B231" s="24" t="s">
        <v>39</v>
      </c>
      <c r="C231" s="25" t="s">
        <v>2</v>
      </c>
      <c r="D231" s="84">
        <f>+'BPU Presta complémentaires'!D228</f>
        <v>0</v>
      </c>
      <c r="E231" s="214">
        <v>5</v>
      </c>
      <c r="F231" s="138">
        <f t="shared" si="18"/>
        <v>0</v>
      </c>
      <c r="G231" s="83"/>
    </row>
    <row r="232" spans="1:7" x14ac:dyDescent="0.25">
      <c r="A232" s="42" t="s">
        <v>302</v>
      </c>
      <c r="B232" s="43" t="s">
        <v>145</v>
      </c>
      <c r="C232" s="34"/>
      <c r="D232" s="34"/>
      <c r="E232" s="223"/>
      <c r="F232" s="28"/>
    </row>
    <row r="233" spans="1:7" x14ac:dyDescent="0.25">
      <c r="A233" s="23" t="s">
        <v>303</v>
      </c>
      <c r="B233" s="24" t="s">
        <v>196</v>
      </c>
      <c r="C233" s="25" t="s">
        <v>2</v>
      </c>
      <c r="D233" s="84">
        <f>+'BPU Presta complémentaires'!D230</f>
        <v>0</v>
      </c>
      <c r="E233" s="214">
        <v>5</v>
      </c>
      <c r="F233" s="138">
        <f t="shared" ref="F233:F235" si="19">+E233*D233</f>
        <v>0</v>
      </c>
      <c r="G233" s="83"/>
    </row>
    <row r="234" spans="1:7" x14ac:dyDescent="0.25">
      <c r="A234" s="23" t="s">
        <v>304</v>
      </c>
      <c r="B234" s="24" t="s">
        <v>197</v>
      </c>
      <c r="C234" s="25" t="s">
        <v>2</v>
      </c>
      <c r="D234" s="84">
        <f>+'BPU Presta complémentaires'!D231</f>
        <v>0</v>
      </c>
      <c r="E234" s="214">
        <v>5</v>
      </c>
      <c r="F234" s="138">
        <f t="shared" si="19"/>
        <v>0</v>
      </c>
      <c r="G234" s="83"/>
    </row>
    <row r="235" spans="1:7" x14ac:dyDescent="0.25">
      <c r="A235" s="23" t="s">
        <v>305</v>
      </c>
      <c r="B235" s="24" t="s">
        <v>198</v>
      </c>
      <c r="C235" s="25" t="s">
        <v>2</v>
      </c>
      <c r="D235" s="84">
        <f>+'BPU Presta complémentaires'!D232</f>
        <v>0</v>
      </c>
      <c r="E235" s="214">
        <v>5</v>
      </c>
      <c r="F235" s="138">
        <f t="shared" si="19"/>
        <v>0</v>
      </c>
      <c r="G235" s="83"/>
    </row>
    <row r="236" spans="1:7" ht="15.75" thickBot="1" x14ac:dyDescent="0.3">
      <c r="A236" s="23" t="s">
        <v>306</v>
      </c>
      <c r="B236" s="32" t="s">
        <v>199</v>
      </c>
      <c r="C236" s="33" t="s">
        <v>2</v>
      </c>
      <c r="D236" s="86">
        <f>+'BPU Presta complémentaires'!D233</f>
        <v>0</v>
      </c>
      <c r="E236" s="217">
        <v>5</v>
      </c>
      <c r="F236" s="86">
        <f>+D236*E236</f>
        <v>0</v>
      </c>
      <c r="G236" s="83"/>
    </row>
    <row r="237" spans="1:7" ht="15.75" thickBot="1" x14ac:dyDescent="0.3">
      <c r="A237" s="58"/>
      <c r="B237" s="59"/>
      <c r="C237" s="54"/>
      <c r="D237" s="60"/>
      <c r="E237" s="220"/>
      <c r="F237" s="136"/>
    </row>
    <row r="238" spans="1:7" ht="39.75" customHeight="1" thickBot="1" x14ac:dyDescent="0.3">
      <c r="A238" s="247" t="s">
        <v>375</v>
      </c>
      <c r="B238" s="248"/>
      <c r="C238" s="248"/>
      <c r="D238" s="250"/>
      <c r="E238" s="221" t="s">
        <v>334</v>
      </c>
      <c r="F238" s="141" t="s">
        <v>457</v>
      </c>
    </row>
    <row r="239" spans="1:7" x14ac:dyDescent="0.25">
      <c r="A239" s="44" t="s">
        <v>214</v>
      </c>
      <c r="B239" s="45" t="s">
        <v>416</v>
      </c>
      <c r="C239" s="21"/>
      <c r="D239" s="22"/>
      <c r="E239" s="222"/>
      <c r="F239" s="22"/>
    </row>
    <row r="240" spans="1:7" x14ac:dyDescent="0.25">
      <c r="A240" s="23" t="s">
        <v>215</v>
      </c>
      <c r="B240" s="24" t="s">
        <v>411</v>
      </c>
      <c r="C240" s="25" t="s">
        <v>2</v>
      </c>
      <c r="D240" s="84">
        <f>+'BPU Presta complémentaires'!D237</f>
        <v>0</v>
      </c>
      <c r="E240" s="214">
        <v>5</v>
      </c>
      <c r="F240" s="138">
        <f t="shared" ref="F240:F244" si="20">+E240*D240</f>
        <v>0</v>
      </c>
    </row>
    <row r="241" spans="1:6" x14ac:dyDescent="0.25">
      <c r="A241" s="23" t="s">
        <v>216</v>
      </c>
      <c r="B241" s="24" t="s">
        <v>412</v>
      </c>
      <c r="C241" s="25" t="s">
        <v>2</v>
      </c>
      <c r="D241" s="84">
        <f>+'BPU Presta complémentaires'!D238</f>
        <v>0</v>
      </c>
      <c r="E241" s="214">
        <v>5</v>
      </c>
      <c r="F241" s="138">
        <f t="shared" si="20"/>
        <v>0</v>
      </c>
    </row>
    <row r="242" spans="1:6" x14ac:dyDescent="0.25">
      <c r="A242" s="23" t="s">
        <v>217</v>
      </c>
      <c r="B242" s="24" t="s">
        <v>413</v>
      </c>
      <c r="C242" s="25" t="s">
        <v>2</v>
      </c>
      <c r="D242" s="84">
        <f>+'BPU Presta complémentaires'!D239</f>
        <v>0</v>
      </c>
      <c r="E242" s="214">
        <v>5</v>
      </c>
      <c r="F242" s="138">
        <f t="shared" si="20"/>
        <v>0</v>
      </c>
    </row>
    <row r="243" spans="1:6" x14ac:dyDescent="0.25">
      <c r="A243" s="23" t="s">
        <v>218</v>
      </c>
      <c r="B243" s="24" t="s">
        <v>415</v>
      </c>
      <c r="C243" s="25" t="s">
        <v>2</v>
      </c>
      <c r="D243" s="84">
        <f>+'BPU Presta complémentaires'!D240</f>
        <v>0</v>
      </c>
      <c r="E243" s="214">
        <v>5</v>
      </c>
      <c r="F243" s="138">
        <f t="shared" si="20"/>
        <v>0</v>
      </c>
    </row>
    <row r="244" spans="1:6" x14ac:dyDescent="0.25">
      <c r="A244" s="23" t="s">
        <v>414</v>
      </c>
      <c r="B244" s="24" t="s">
        <v>287</v>
      </c>
      <c r="C244" s="25" t="s">
        <v>2</v>
      </c>
      <c r="D244" s="84">
        <f>+'BPU Presta complémentaires'!D241</f>
        <v>0</v>
      </c>
      <c r="E244" s="214">
        <v>5</v>
      </c>
      <c r="F244" s="138">
        <f t="shared" si="20"/>
        <v>0</v>
      </c>
    </row>
    <row r="245" spans="1:6" x14ac:dyDescent="0.25">
      <c r="A245" s="42" t="s">
        <v>219</v>
      </c>
      <c r="B245" s="43" t="s">
        <v>417</v>
      </c>
      <c r="C245" s="27"/>
      <c r="D245" s="28"/>
      <c r="E245" s="223"/>
      <c r="F245" s="28"/>
    </row>
    <row r="246" spans="1:6" x14ac:dyDescent="0.25">
      <c r="A246" s="23" t="s">
        <v>291</v>
      </c>
      <c r="B246" s="24" t="s">
        <v>411</v>
      </c>
      <c r="C246" s="25" t="s">
        <v>2</v>
      </c>
      <c r="D246" s="84">
        <f>+'BPU Presta complémentaires'!D243</f>
        <v>0</v>
      </c>
      <c r="E246" s="214">
        <v>5</v>
      </c>
      <c r="F246" s="138">
        <f t="shared" ref="F246:F249" si="21">+E246*D246</f>
        <v>0</v>
      </c>
    </row>
    <row r="247" spans="1:6" x14ac:dyDescent="0.25">
      <c r="A247" s="23" t="s">
        <v>307</v>
      </c>
      <c r="B247" s="24" t="s">
        <v>412</v>
      </c>
      <c r="C247" s="25" t="s">
        <v>2</v>
      </c>
      <c r="D247" s="84">
        <f>+'BPU Presta complémentaires'!D244</f>
        <v>0</v>
      </c>
      <c r="E247" s="214">
        <v>5</v>
      </c>
      <c r="F247" s="138">
        <f t="shared" si="21"/>
        <v>0</v>
      </c>
    </row>
    <row r="248" spans="1:6" x14ac:dyDescent="0.25">
      <c r="A248" s="23" t="s">
        <v>308</v>
      </c>
      <c r="B248" s="24" t="s">
        <v>413</v>
      </c>
      <c r="C248" s="25" t="s">
        <v>2</v>
      </c>
      <c r="D248" s="84">
        <f>+'BPU Presta complémentaires'!D245</f>
        <v>0</v>
      </c>
      <c r="E248" s="214">
        <v>5</v>
      </c>
      <c r="F248" s="138">
        <f t="shared" si="21"/>
        <v>0</v>
      </c>
    </row>
    <row r="249" spans="1:6" x14ac:dyDescent="0.25">
      <c r="A249" s="23" t="s">
        <v>418</v>
      </c>
      <c r="B249" s="24" t="s">
        <v>415</v>
      </c>
      <c r="C249" s="25" t="s">
        <v>2</v>
      </c>
      <c r="D249" s="84">
        <f>+'BPU Presta complémentaires'!D246</f>
        <v>0</v>
      </c>
      <c r="E249" s="214">
        <v>5</v>
      </c>
      <c r="F249" s="138">
        <f t="shared" si="21"/>
        <v>0</v>
      </c>
    </row>
    <row r="250" spans="1:6" ht="15.75" thickBot="1" x14ac:dyDescent="0.3">
      <c r="A250" s="23" t="s">
        <v>419</v>
      </c>
      <c r="B250" s="32" t="s">
        <v>287</v>
      </c>
      <c r="C250" s="33" t="s">
        <v>2</v>
      </c>
      <c r="D250" s="86">
        <f>+'BPU Presta complémentaires'!D247</f>
        <v>0</v>
      </c>
      <c r="E250" s="217">
        <v>5</v>
      </c>
      <c r="F250" s="86">
        <f>+D250*E250</f>
        <v>0</v>
      </c>
    </row>
    <row r="251" spans="1:6" ht="15.75" thickBot="1" x14ac:dyDescent="0.3">
      <c r="A251" s="52"/>
      <c r="B251" s="59"/>
      <c r="C251" s="54"/>
      <c r="D251" s="60"/>
      <c r="E251" s="220"/>
      <c r="F251" s="136"/>
    </row>
    <row r="252" spans="1:6" ht="30.6" customHeight="1" thickBot="1" x14ac:dyDescent="0.3">
      <c r="A252" s="252" t="s">
        <v>377</v>
      </c>
      <c r="B252" s="253"/>
      <c r="C252" s="253"/>
      <c r="D252" s="254"/>
      <c r="E252" s="221" t="s">
        <v>334</v>
      </c>
      <c r="F252" s="141" t="s">
        <v>457</v>
      </c>
    </row>
    <row r="253" spans="1:6" x14ac:dyDescent="0.25">
      <c r="A253" s="23" t="s">
        <v>310</v>
      </c>
      <c r="B253" s="24" t="s">
        <v>228</v>
      </c>
      <c r="C253" s="25" t="s">
        <v>4</v>
      </c>
      <c r="D253" s="84">
        <f>+'BPU Presta complémentaires'!D254</f>
        <v>0</v>
      </c>
      <c r="E253" s="225">
        <v>200</v>
      </c>
      <c r="F253" s="149">
        <f t="shared" ref="F253:F256" si="22">+E253*D253</f>
        <v>0</v>
      </c>
    </row>
    <row r="254" spans="1:6" x14ac:dyDescent="0.25">
      <c r="A254" s="23" t="s">
        <v>389</v>
      </c>
      <c r="B254" s="24" t="s">
        <v>295</v>
      </c>
      <c r="C254" s="25" t="s">
        <v>4</v>
      </c>
      <c r="D254" s="84">
        <f>+'BPU Presta complémentaires'!D255</f>
        <v>0</v>
      </c>
      <c r="E254" s="214">
        <v>20</v>
      </c>
      <c r="F254" s="138">
        <f t="shared" si="22"/>
        <v>0</v>
      </c>
    </row>
    <row r="255" spans="1:6" x14ac:dyDescent="0.25">
      <c r="A255" s="23" t="s">
        <v>390</v>
      </c>
      <c r="B255" s="24" t="s">
        <v>296</v>
      </c>
      <c r="C255" s="25" t="s">
        <v>4</v>
      </c>
      <c r="D255" s="84">
        <f>+'BPU Presta complémentaires'!D256</f>
        <v>0</v>
      </c>
      <c r="E255" s="214">
        <v>20</v>
      </c>
      <c r="F255" s="138">
        <f t="shared" si="22"/>
        <v>0</v>
      </c>
    </row>
    <row r="256" spans="1:6" x14ac:dyDescent="0.25">
      <c r="A256" s="23" t="s">
        <v>391</v>
      </c>
      <c r="B256" s="24" t="s">
        <v>297</v>
      </c>
      <c r="C256" s="25" t="s">
        <v>4</v>
      </c>
      <c r="D256" s="84">
        <f>+'BPU Presta complémentaires'!D257</f>
        <v>0</v>
      </c>
      <c r="E256" s="214">
        <v>20</v>
      </c>
      <c r="F256" s="138">
        <f t="shared" si="22"/>
        <v>0</v>
      </c>
    </row>
    <row r="257" spans="1:6" ht="30" customHeight="1" thickBot="1" x14ac:dyDescent="0.3">
      <c r="A257" s="23" t="s">
        <v>392</v>
      </c>
      <c r="B257" s="62" t="s">
        <v>317</v>
      </c>
      <c r="C257" s="33" t="s">
        <v>6</v>
      </c>
      <c r="D257" s="86">
        <f>+'BPU Presta complémentaires'!D258</f>
        <v>0</v>
      </c>
      <c r="E257" s="217">
        <v>30</v>
      </c>
      <c r="F257" s="86">
        <f>+D257*E257</f>
        <v>0</v>
      </c>
    </row>
    <row r="258" spans="1:6" ht="20.45" customHeight="1" thickBot="1" x14ac:dyDescent="0.3">
      <c r="E258" s="226" t="s">
        <v>463</v>
      </c>
      <c r="F258" s="201">
        <f>SUM(F11:F257)</f>
        <v>0</v>
      </c>
    </row>
    <row r="259" spans="1:6" ht="20.45" customHeight="1" thickBot="1" x14ac:dyDescent="0.3">
      <c r="E259" s="227" t="s">
        <v>464</v>
      </c>
      <c r="F259" s="202">
        <f>+F258*0.2</f>
        <v>0</v>
      </c>
    </row>
    <row r="260" spans="1:6" ht="20.45" customHeight="1" thickBot="1" x14ac:dyDescent="0.3">
      <c r="B260" s="87"/>
      <c r="E260" s="228" t="s">
        <v>465</v>
      </c>
      <c r="F260" s="203">
        <f>+F258+F259</f>
        <v>0</v>
      </c>
    </row>
  </sheetData>
  <mergeCells count="6">
    <mergeCell ref="A219:C219"/>
    <mergeCell ref="A238:D238"/>
    <mergeCell ref="A252:D252"/>
    <mergeCell ref="A1:D1"/>
    <mergeCell ref="A59:C59"/>
    <mergeCell ref="A162:C162"/>
  </mergeCells>
  <conditionalFormatting sqref="D11:D13 D17:D21 D164:D168 D240:D244">
    <cfRule type="containsBlanks" dxfId="46" priority="107">
      <formula>LEN(TRIM(D11))=0</formula>
    </cfRule>
  </conditionalFormatting>
  <conditionalFormatting sqref="D23:D31 D54:D55 D57 D41:D42 D44:D52 D36:D39 D33:D34">
    <cfRule type="containsBlanks" dxfId="45" priority="106">
      <formula>LEN(TRIM(D23))=0</formula>
    </cfRule>
  </conditionalFormatting>
  <conditionalFormatting sqref="D61:D69 D158:D160 D143:D156 D114:D141 D111:D112 D109 D106:D107 D102:D104 D94:D100 D87:D92 D77:D85 D71:D75">
    <cfRule type="containsBlanks" dxfId="44" priority="101">
      <formula>LEN(TRIM(D61))=0</formula>
    </cfRule>
  </conditionalFormatting>
  <conditionalFormatting sqref="D170:D178 D211:D217 D208:D209 D200:D206 D188:D189 D183:D186 D180:D181 D191:D198">
    <cfRule type="containsBlanks" dxfId="43" priority="90">
      <formula>LEN(TRIM(D170))=0</formula>
    </cfRule>
  </conditionalFormatting>
  <conditionalFormatting sqref="D221:D224 D233:D236 D226:D231">
    <cfRule type="containsBlanks" dxfId="42" priority="83">
      <formula>LEN(TRIM(D221))=0</formula>
    </cfRule>
  </conditionalFormatting>
  <conditionalFormatting sqref="D246:D250">
    <cfRule type="containsBlanks" dxfId="41" priority="79">
      <formula>LEN(TRIM(D246))=0</formula>
    </cfRule>
  </conditionalFormatting>
  <conditionalFormatting sqref="D253:D257">
    <cfRule type="containsBlanks" dxfId="40" priority="75">
      <formula>LEN(TRIM(D253))=0</formula>
    </cfRule>
  </conditionalFormatting>
  <conditionalFormatting sqref="F57">
    <cfRule type="containsBlanks" dxfId="39" priority="68">
      <formula>LEN(TRIM(F57))=0</formula>
    </cfRule>
  </conditionalFormatting>
  <conditionalFormatting sqref="E208:E209">
    <cfRule type="containsBlanks" dxfId="38" priority="33">
      <formula>LEN(TRIM(E208))=0</formula>
    </cfRule>
  </conditionalFormatting>
  <conditionalFormatting sqref="E211:E216">
    <cfRule type="containsBlanks" dxfId="37" priority="32">
      <formula>LEN(TRIM(E211))=0</formula>
    </cfRule>
  </conditionalFormatting>
  <conditionalFormatting sqref="E221:E224">
    <cfRule type="containsBlanks" dxfId="36" priority="31">
      <formula>LEN(TRIM(E221))=0</formula>
    </cfRule>
  </conditionalFormatting>
  <conditionalFormatting sqref="E226:E231">
    <cfRule type="containsBlanks" dxfId="35" priority="30">
      <formula>LEN(TRIM(E226))=0</formula>
    </cfRule>
  </conditionalFormatting>
  <conditionalFormatting sqref="E11:E13 E164:E168 E191:E198 E17:E21 E77:E85">
    <cfRule type="containsBlanks" dxfId="34" priority="29">
      <formula>LEN(TRIM(E11))=0</formula>
    </cfRule>
  </conditionalFormatting>
  <conditionalFormatting sqref="E23:E31">
    <cfRule type="containsBlanks" dxfId="33" priority="28">
      <formula>LEN(TRIM(E23))=0</formula>
    </cfRule>
  </conditionalFormatting>
  <conditionalFormatting sqref="E34 E36:E39 E41:E42">
    <cfRule type="containsBlanks" dxfId="32" priority="27">
      <formula>LEN(TRIM(E34))=0</formula>
    </cfRule>
  </conditionalFormatting>
  <conditionalFormatting sqref="E41:E42">
    <cfRule type="containsBlanks" dxfId="31" priority="26">
      <formula>LEN(TRIM(E41))=0</formula>
    </cfRule>
  </conditionalFormatting>
  <conditionalFormatting sqref="E54:E55 E57">
    <cfRule type="containsBlanks" dxfId="30" priority="25">
      <formula>LEN(TRIM(E54))=0</formula>
    </cfRule>
  </conditionalFormatting>
  <conditionalFormatting sqref="E44:E52">
    <cfRule type="containsBlanks" dxfId="29" priority="24">
      <formula>LEN(TRIM(E44))=0</formula>
    </cfRule>
  </conditionalFormatting>
  <conditionalFormatting sqref="F160">
    <cfRule type="containsBlanks" dxfId="28" priority="57">
      <formula>LEN(TRIM(F160))=0</formula>
    </cfRule>
  </conditionalFormatting>
  <conditionalFormatting sqref="E71:E75">
    <cfRule type="containsBlanks" dxfId="27" priority="22">
      <formula>LEN(TRIM(E71))=0</formula>
    </cfRule>
  </conditionalFormatting>
  <conditionalFormatting sqref="E87:E92">
    <cfRule type="containsBlanks" dxfId="26" priority="21">
      <formula>LEN(TRIM(E87))=0</formula>
    </cfRule>
  </conditionalFormatting>
  <conditionalFormatting sqref="E94:E100">
    <cfRule type="containsBlanks" dxfId="25" priority="20">
      <formula>LEN(TRIM(E94))=0</formula>
    </cfRule>
  </conditionalFormatting>
  <conditionalFormatting sqref="E102:E104">
    <cfRule type="containsBlanks" dxfId="24" priority="19">
      <formula>LEN(TRIM(E102))=0</formula>
    </cfRule>
  </conditionalFormatting>
  <conditionalFormatting sqref="E111:E112">
    <cfRule type="containsBlanks" dxfId="23" priority="17">
      <formula>LEN(TRIM(E111))=0</formula>
    </cfRule>
  </conditionalFormatting>
  <conditionalFormatting sqref="F217">
    <cfRule type="containsBlanks" dxfId="22" priority="50">
      <formula>LEN(TRIM(F217))=0</formula>
    </cfRule>
  </conditionalFormatting>
  <conditionalFormatting sqref="F236">
    <cfRule type="containsBlanks" dxfId="21" priority="49">
      <formula>LEN(TRIM(F236))=0</formula>
    </cfRule>
  </conditionalFormatting>
  <conditionalFormatting sqref="E170:E178">
    <cfRule type="containsBlanks" dxfId="20" priority="12">
      <formula>LEN(TRIM(E170))=0</formula>
    </cfRule>
  </conditionalFormatting>
  <conditionalFormatting sqref="F250">
    <cfRule type="containsBlanks" dxfId="19" priority="45">
      <formula>LEN(TRIM(F250))=0</formula>
    </cfRule>
  </conditionalFormatting>
  <conditionalFormatting sqref="E200:E206">
    <cfRule type="containsBlanks" dxfId="18" priority="10">
      <formula>LEN(TRIM(E200))=0</formula>
    </cfRule>
  </conditionalFormatting>
  <conditionalFormatting sqref="F257">
    <cfRule type="containsBlanks" dxfId="17" priority="42">
      <formula>LEN(TRIM(F257))=0</formula>
    </cfRule>
  </conditionalFormatting>
  <conditionalFormatting sqref="E250">
    <cfRule type="containsBlanks" dxfId="16" priority="6">
      <formula>LEN(TRIM(E250))=0</formula>
    </cfRule>
  </conditionalFormatting>
  <conditionalFormatting sqref="E257">
    <cfRule type="containsBlanks" dxfId="15" priority="4">
      <formula>LEN(TRIM(E257))=0</formula>
    </cfRule>
  </conditionalFormatting>
  <conditionalFormatting sqref="E253:E256">
    <cfRule type="containsBlanks" dxfId="14" priority="3">
      <formula>LEN(TRIM(E253))=0</formula>
    </cfRule>
  </conditionalFormatting>
  <conditionalFormatting sqref="E180">
    <cfRule type="containsBlanks" dxfId="13" priority="1">
      <formula>LEN(TRIM(E180))=0</formula>
    </cfRule>
  </conditionalFormatting>
  <conditionalFormatting sqref="E240:E244">
    <cfRule type="containsBlanks" dxfId="12" priority="34">
      <formula>LEN(TRIM(E240))=0</formula>
    </cfRule>
  </conditionalFormatting>
  <conditionalFormatting sqref="E61:E69">
    <cfRule type="containsBlanks" dxfId="11" priority="23">
      <formula>LEN(TRIM(E61))=0</formula>
    </cfRule>
  </conditionalFormatting>
  <conditionalFormatting sqref="E106:E107">
    <cfRule type="containsBlanks" dxfId="10" priority="18">
      <formula>LEN(TRIM(E106))=0</formula>
    </cfRule>
  </conditionalFormatting>
  <conditionalFormatting sqref="E109">
    <cfRule type="containsBlanks" dxfId="9" priority="16">
      <formula>LEN(TRIM(E109))=0</formula>
    </cfRule>
  </conditionalFormatting>
  <conditionalFormatting sqref="E114:E141">
    <cfRule type="containsBlanks" dxfId="8" priority="15">
      <formula>LEN(TRIM(E114))=0</formula>
    </cfRule>
  </conditionalFormatting>
  <conditionalFormatting sqref="E158:E160">
    <cfRule type="containsBlanks" dxfId="7" priority="14">
      <formula>LEN(TRIM(E158))=0</formula>
    </cfRule>
  </conditionalFormatting>
  <conditionalFormatting sqref="E143:E156">
    <cfRule type="containsBlanks" dxfId="6" priority="13">
      <formula>LEN(TRIM(E143))=0</formula>
    </cfRule>
  </conditionalFormatting>
  <conditionalFormatting sqref="E181 E183:E186 E188:E189">
    <cfRule type="containsBlanks" dxfId="5" priority="11">
      <formula>LEN(TRIM(E181))=0</formula>
    </cfRule>
  </conditionalFormatting>
  <conditionalFormatting sqref="E217">
    <cfRule type="containsBlanks" dxfId="4" priority="9">
      <formula>LEN(TRIM(E217))=0</formula>
    </cfRule>
  </conditionalFormatting>
  <conditionalFormatting sqref="E236">
    <cfRule type="containsBlanks" dxfId="3" priority="8">
      <formula>LEN(TRIM(E236))=0</formula>
    </cfRule>
  </conditionalFormatting>
  <conditionalFormatting sqref="E233:E235">
    <cfRule type="containsBlanks" dxfId="2" priority="7">
      <formula>LEN(TRIM(E233))=0</formula>
    </cfRule>
  </conditionalFormatting>
  <conditionalFormatting sqref="E246:E249">
    <cfRule type="containsBlanks" dxfId="1" priority="5">
      <formula>LEN(TRIM(E246))=0</formula>
    </cfRule>
  </conditionalFormatting>
  <conditionalFormatting sqref="E33">
    <cfRule type="containsBlanks" dxfId="0" priority="2">
      <formula>LEN(TRIM(E33))=0</formula>
    </cfRule>
  </conditionalFormatting>
  <pageMargins left="0.70866141732283472" right="0.70866141732283472" top="0.74803149606299213" bottom="0.74803149606299213" header="0.31496062992125984" footer="0.31496062992125984"/>
  <pageSetup paperSize="8" scale="57" fitToHeight="0" orientation="portrait" r:id="rId1"/>
  <headerFooter>
    <oddFooter>&amp;LHCL-DA&amp;CDATEPT/CM4      Consultation N°  T21    Annexe financière ATTRI1&amp;RPage &amp;P / &amp;N</oddFooter>
  </headerFooter>
  <colBreaks count="1" manualBreakCount="1">
    <brk id="6" max="2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6</vt:i4>
      </vt:variant>
    </vt:vector>
  </HeadingPairs>
  <TitlesOfParts>
    <vt:vector size="10" baseType="lpstr">
      <vt:lpstr>PAGE DE GARDE </vt:lpstr>
      <vt:lpstr>Forfait Maintenance</vt:lpstr>
      <vt:lpstr>BPU Presta complémentaires</vt:lpstr>
      <vt:lpstr>DQE</vt:lpstr>
      <vt:lpstr>'BPU Presta complémentaires'!Impression_des_titres</vt:lpstr>
      <vt:lpstr>DQE!Impression_des_titres</vt:lpstr>
      <vt:lpstr>'BPU Presta complémentaires'!Zone_d_impression</vt:lpstr>
      <vt:lpstr>DQE!Zone_d_impression</vt:lpstr>
      <vt:lpstr>'Forfait Maintenance'!Zone_d_impression</vt:lpstr>
      <vt:lpstr>'PAGE DE GARDE '!Zone_d_impression</vt:lpstr>
    </vt:vector>
  </TitlesOfParts>
  <Company>HCL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CARANTE, Marie-Pierre</dc:creator>
  <cp:lastModifiedBy>OLIVIER, Remi</cp:lastModifiedBy>
  <cp:lastPrinted>2021-11-26T15:15:34Z</cp:lastPrinted>
  <dcterms:created xsi:type="dcterms:W3CDTF">2014-10-01T07:47:05Z</dcterms:created>
  <dcterms:modified xsi:type="dcterms:W3CDTF">2025-10-21T11:48:57Z</dcterms:modified>
</cp:coreProperties>
</file>